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Utilisateur\Documents\RSBT PLANNINGS\randonnée\"/>
    </mc:Choice>
  </mc:AlternateContent>
  <xr:revisionPtr revIDLastSave="0" documentId="13_ncr:1_{7067C3C6-BF11-402C-B893-04EA6EAB18A2}" xr6:coauthVersionLast="47" xr6:coauthVersionMax="47" xr10:uidLastSave="{00000000-0000-0000-0000-000000000000}"/>
  <workbookProtection workbookPassword="DAEF" lockStructure="1" lockWindows="1"/>
  <bookViews>
    <workbookView xWindow="-108" yWindow="-108" windowWidth="23256" windowHeight="12456" firstSheet="2" activeTab="5" xr2:uid="{00000000-000D-0000-FFFF-FFFF00000000}"/>
  </bookViews>
  <sheets>
    <sheet name="préparation rando" sheetId="8" state="hidden" r:id="rId1"/>
    <sheet name="vérif calendrier" sheetId="6" state="hidden" r:id="rId2"/>
    <sheet name="activités cyclistes" sheetId="7" r:id="rId3"/>
    <sheet name="activités gymniques" sheetId="10" state="hidden" r:id="rId4"/>
    <sheet name="diff douces" sheetId="19" state="hidden" r:id="rId5"/>
    <sheet name="rando diff 2" sheetId="25" r:id="rId6"/>
    <sheet name="marche nordique v cal" sheetId="26" state="hidden" r:id="rId7"/>
  </sheets>
  <definedNames>
    <definedName name="_xlnm.Print_Area" localSheetId="2">'activités cyclistes'!$A$1:$N$9</definedName>
    <definedName name="_xlnm.Print_Area" localSheetId="3">'activités gymniques'!$A$1:$L$36</definedName>
    <definedName name="_xlnm.Print_Area" localSheetId="4">'diff douces'!$A$1:$L$137</definedName>
    <definedName name="_xlnm.Print_Area" localSheetId="5">'rando diff 2'!$A$2:$L$50</definedName>
  </definedNames>
  <calcPr calcId="181029"/>
</workbook>
</file>

<file path=xl/calcChain.xml><?xml version="1.0" encoding="utf-8"?>
<calcChain xmlns="http://schemas.openxmlformats.org/spreadsheetml/2006/main">
  <c r="J21" i="26" l="1"/>
  <c r="J22" i="26"/>
  <c r="J23" i="26"/>
  <c r="J24" i="26"/>
  <c r="J25" i="26"/>
  <c r="J26" i="26"/>
  <c r="J28" i="26"/>
  <c r="J29" i="26"/>
  <c r="J30" i="26"/>
  <c r="J31" i="26"/>
  <c r="J32" i="26"/>
  <c r="J33" i="26"/>
  <c r="J20" i="26"/>
  <c r="M21" i="26" l="1"/>
  <c r="M22" i="26"/>
  <c r="M23" i="26"/>
  <c r="M24" i="26"/>
  <c r="M25" i="26"/>
  <c r="M27" i="26"/>
  <c r="M28" i="26"/>
  <c r="M29" i="26"/>
  <c r="M30" i="26"/>
  <c r="M31" i="26"/>
  <c r="M32" i="26"/>
  <c r="M33" i="26"/>
  <c r="M20" i="26"/>
  <c r="K21" i="26"/>
  <c r="K22" i="26"/>
  <c r="K23" i="26"/>
  <c r="K24" i="26"/>
  <c r="K25" i="26"/>
  <c r="K26" i="26"/>
  <c r="K28" i="26"/>
  <c r="K29" i="26"/>
  <c r="K30" i="26"/>
  <c r="K31" i="26"/>
  <c r="K32" i="26"/>
  <c r="K33" i="26"/>
  <c r="K20" i="26"/>
  <c r="P130" i="8" l="1"/>
  <c r="P55" i="8"/>
  <c r="P206" i="8" l="1"/>
  <c r="R16" i="8"/>
  <c r="P190" i="8" l="1"/>
  <c r="P140" i="8"/>
  <c r="K206" i="8"/>
  <c r="K190" i="8"/>
  <c r="K130" i="8"/>
  <c r="K55" i="8"/>
  <c r="P341" i="8"/>
  <c r="K341" i="8" s="1"/>
  <c r="Q8" i="8"/>
  <c r="Q145" i="8"/>
  <c r="K145" i="8" s="1"/>
  <c r="Q346" i="8"/>
  <c r="K346" i="8" s="1"/>
  <c r="P332" i="8"/>
  <c r="K332" i="8" s="1"/>
  <c r="Q321" i="8"/>
  <c r="K321" i="8" s="1"/>
  <c r="P316" i="8"/>
  <c r="K316" i="8" s="1"/>
  <c r="P307" i="8"/>
  <c r="K307" i="8" s="1"/>
  <c r="Q296" i="8"/>
  <c r="K296" i="8" s="1"/>
  <c r="P291" i="8"/>
  <c r="K291" i="8" s="1"/>
  <c r="Q271" i="8"/>
  <c r="K271" i="8" s="1"/>
  <c r="P266" i="8"/>
  <c r="K266" i="8" s="1"/>
  <c r="P257" i="8"/>
  <c r="K257" i="8" s="1"/>
  <c r="P231" i="8"/>
  <c r="K231" i="8" s="1"/>
  <c r="Q220" i="8"/>
  <c r="K220" i="8" s="1"/>
  <c r="P215" i="8"/>
  <c r="K215" i="8" s="1"/>
  <c r="Q195" i="8"/>
  <c r="K195" i="8" s="1"/>
  <c r="P181" i="8"/>
  <c r="K181" i="8" s="1"/>
  <c r="Q170" i="8"/>
  <c r="K170" i="8" s="1"/>
  <c r="P165" i="8"/>
  <c r="K165" i="8" s="1"/>
  <c r="P156" i="8"/>
  <c r="K156" i="8" s="1"/>
  <c r="K140" i="8"/>
  <c r="Q69" i="8"/>
  <c r="K69" i="8" s="1"/>
  <c r="P64" i="8"/>
  <c r="K64" i="8" s="1"/>
  <c r="Q44" i="8"/>
  <c r="K44" i="8" s="1"/>
  <c r="P39" i="8"/>
  <c r="K39" i="8" s="1"/>
  <c r="P30" i="8"/>
  <c r="K30" i="8" s="1"/>
  <c r="O338" i="8" l="1"/>
  <c r="K338" i="8" s="1"/>
  <c r="N340" i="8"/>
  <c r="N339" i="8"/>
  <c r="N338" i="8"/>
  <c r="O313" i="8"/>
  <c r="K313" i="8" s="1"/>
  <c r="O288" i="8"/>
  <c r="K288" i="8" s="1"/>
  <c r="O263" i="8"/>
  <c r="K263" i="8" s="1"/>
  <c r="O212" i="8"/>
  <c r="K212" i="8" s="1"/>
  <c r="O187" i="8"/>
  <c r="K187" i="8" s="1"/>
  <c r="O162" i="8"/>
  <c r="K162" i="8" s="1"/>
  <c r="O137" i="8"/>
  <c r="K137" i="8" s="1"/>
  <c r="O61" i="8"/>
  <c r="K61" i="8" s="1"/>
  <c r="N252" i="8"/>
  <c r="L252" i="8"/>
  <c r="N135" i="8"/>
  <c r="O329" i="8"/>
  <c r="K329" i="8" s="1"/>
  <c r="N336" i="8"/>
  <c r="L336" i="8"/>
  <c r="N335" i="8"/>
  <c r="L335" i="8"/>
  <c r="N334" i="8"/>
  <c r="L334" i="8"/>
  <c r="N333" i="8"/>
  <c r="L333" i="8"/>
  <c r="N332" i="8"/>
  <c r="L332" i="8"/>
  <c r="N331" i="8"/>
  <c r="L331" i="8"/>
  <c r="N330" i="8"/>
  <c r="L330" i="8"/>
  <c r="N329" i="8"/>
  <c r="L329" i="8"/>
  <c r="O304" i="8"/>
  <c r="K304" i="8" s="1"/>
  <c r="O254" i="8"/>
  <c r="K254" i="8" s="1"/>
  <c r="O228" i="8"/>
  <c r="K228" i="8" s="1"/>
  <c r="O203" i="8"/>
  <c r="K203" i="8" s="1"/>
  <c r="O178" i="8"/>
  <c r="K178" i="8" s="1"/>
  <c r="O153" i="8"/>
  <c r="K153" i="8" s="1"/>
  <c r="O127" i="8"/>
  <c r="K127" i="8" s="1"/>
  <c r="O52" i="8"/>
  <c r="K52" i="8" s="1"/>
  <c r="O36" i="8"/>
  <c r="K36" i="8" s="1"/>
  <c r="O27" i="8"/>
  <c r="K27" i="8" s="1"/>
  <c r="R21" i="8" l="1"/>
  <c r="N22" i="8"/>
  <c r="P23" i="8"/>
  <c r="N23" i="8" s="1"/>
  <c r="Q24" i="8"/>
  <c r="N24" i="8" s="1"/>
  <c r="N27" i="8"/>
  <c r="N28" i="8"/>
  <c r="N29" i="8"/>
  <c r="N30" i="8"/>
  <c r="N31" i="8"/>
  <c r="N32" i="8"/>
  <c r="N33" i="8"/>
  <c r="N34" i="8"/>
  <c r="N36" i="8"/>
  <c r="N37" i="8"/>
  <c r="N38" i="8"/>
  <c r="N39" i="8"/>
  <c r="N40" i="8"/>
  <c r="N41" i="8"/>
  <c r="N42" i="8"/>
  <c r="N43" i="8"/>
  <c r="N44" i="8"/>
  <c r="N45" i="8"/>
  <c r="N46" i="8"/>
  <c r="N47" i="8"/>
  <c r="N48" i="8"/>
  <c r="N49" i="8"/>
  <c r="N50" i="8"/>
  <c r="D51" i="8"/>
  <c r="D76" i="8" s="1"/>
  <c r="D101" i="8" s="1"/>
  <c r="D126" i="8" s="1"/>
  <c r="D152" i="8" s="1"/>
  <c r="D177" i="8" s="1"/>
  <c r="D202" i="8" s="1"/>
  <c r="D227" i="8" s="1"/>
  <c r="D253" i="8" s="1"/>
  <c r="D278" i="8" s="1"/>
  <c r="D303" i="8" s="1"/>
  <c r="D328" i="8" s="1"/>
  <c r="D353" i="8" s="1"/>
  <c r="N51" i="8"/>
  <c r="N52" i="8"/>
  <c r="N53" i="8"/>
  <c r="N54" i="8"/>
  <c r="N55" i="8"/>
  <c r="N56" i="8"/>
  <c r="N57" i="8"/>
  <c r="N58" i="8"/>
  <c r="N59" i="8"/>
  <c r="D60" i="8"/>
  <c r="N60" i="8"/>
  <c r="N61" i="8"/>
  <c r="N62" i="8"/>
  <c r="N63" i="8"/>
  <c r="N64" i="8"/>
  <c r="N65" i="8"/>
  <c r="N66" i="8"/>
  <c r="N67" i="8"/>
  <c r="N68" i="8"/>
  <c r="N69" i="8"/>
  <c r="N70" i="8"/>
  <c r="N71" i="8"/>
  <c r="N72" i="8"/>
  <c r="N73" i="8"/>
  <c r="N74" i="8"/>
  <c r="N75" i="8"/>
  <c r="N76" i="8"/>
  <c r="N78" i="8"/>
  <c r="N79" i="8"/>
  <c r="N80" i="8"/>
  <c r="N81" i="8"/>
  <c r="N82" i="8"/>
  <c r="N83" i="8"/>
  <c r="N84" i="8"/>
  <c r="D85" i="8"/>
  <c r="D110" i="8" s="1"/>
  <c r="D136" i="8" s="1"/>
  <c r="D161" i="8" s="1"/>
  <c r="D186" i="8" s="1"/>
  <c r="D211" i="8" s="1"/>
  <c r="D236" i="8" s="1"/>
  <c r="D262" i="8" s="1"/>
  <c r="D287" i="8" s="1"/>
  <c r="D312" i="8" s="1"/>
  <c r="D337" i="8" s="1"/>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6" i="8"/>
  <c r="N137" i="8"/>
  <c r="N138" i="8"/>
  <c r="N139" i="8"/>
  <c r="N140" i="8"/>
  <c r="N141" i="8"/>
  <c r="N142" i="8"/>
  <c r="N143" i="8"/>
  <c r="N144" i="8"/>
  <c r="N145" i="8"/>
  <c r="N146" i="8"/>
  <c r="N147" i="8"/>
  <c r="N148" i="8"/>
  <c r="N149" i="8"/>
  <c r="N150" i="8"/>
  <c r="N151" i="8"/>
  <c r="L152" i="8"/>
  <c r="N152" i="8"/>
  <c r="N153" i="8"/>
  <c r="N154" i="8"/>
  <c r="N155" i="8"/>
  <c r="N156" i="8"/>
  <c r="N157" i="8"/>
  <c r="N158" i="8"/>
  <c r="N159" i="8"/>
  <c r="N160" i="8"/>
  <c r="L161" i="8"/>
  <c r="N161" i="8"/>
  <c r="N162" i="8"/>
  <c r="N163" i="8"/>
  <c r="N164" i="8"/>
  <c r="N165" i="8"/>
  <c r="N166" i="8"/>
  <c r="N167" i="8"/>
  <c r="N168" i="8"/>
  <c r="N169" i="8"/>
  <c r="L170" i="8"/>
  <c r="N170" i="8"/>
  <c r="L171" i="8"/>
  <c r="N171" i="8"/>
  <c r="L172" i="8"/>
  <c r="N172" i="8"/>
  <c r="L173" i="8"/>
  <c r="N173" i="8"/>
  <c r="L174" i="8"/>
  <c r="N174" i="8"/>
  <c r="L175" i="8"/>
  <c r="N175" i="8"/>
  <c r="L176" i="8"/>
  <c r="N176" i="8"/>
  <c r="L177" i="8"/>
  <c r="N177" i="8"/>
  <c r="N178" i="8"/>
  <c r="N179" i="8"/>
  <c r="N180" i="8"/>
  <c r="N181" i="8"/>
  <c r="N182" i="8"/>
  <c r="N183" i="8"/>
  <c r="N184" i="8"/>
  <c r="N185" i="8"/>
  <c r="L186" i="8"/>
  <c r="N186" i="8"/>
  <c r="N187" i="8"/>
  <c r="N188" i="8"/>
  <c r="N189" i="8"/>
  <c r="L190" i="8"/>
  <c r="N190" i="8"/>
  <c r="L191" i="8"/>
  <c r="N191" i="8"/>
  <c r="L192" i="8"/>
  <c r="N192" i="8"/>
  <c r="L193" i="8"/>
  <c r="N193" i="8"/>
  <c r="L194" i="8"/>
  <c r="N194" i="8"/>
  <c r="L195" i="8"/>
  <c r="N195" i="8"/>
  <c r="L196" i="8"/>
  <c r="N196" i="8"/>
  <c r="L197" i="8"/>
  <c r="N197" i="8"/>
  <c r="L198" i="8"/>
  <c r="N198" i="8"/>
  <c r="L199" i="8"/>
  <c r="N199" i="8"/>
  <c r="L200" i="8"/>
  <c r="N200" i="8"/>
  <c r="L201" i="8"/>
  <c r="N201" i="8"/>
  <c r="L202" i="8"/>
  <c r="N202" i="8"/>
  <c r="N203" i="8"/>
  <c r="N204" i="8"/>
  <c r="N205" i="8"/>
  <c r="N206" i="8"/>
  <c r="N207" i="8"/>
  <c r="N208" i="8"/>
  <c r="N209" i="8"/>
  <c r="N210" i="8"/>
  <c r="L211" i="8"/>
  <c r="N211" i="8"/>
  <c r="L227" i="8"/>
  <c r="N227" i="8"/>
  <c r="N228" i="8"/>
  <c r="N229" i="8"/>
  <c r="N230" i="8"/>
  <c r="N231" i="8"/>
  <c r="N232" i="8"/>
  <c r="N233" i="8"/>
  <c r="N234" i="8"/>
  <c r="N235" i="8"/>
  <c r="L236" i="8"/>
  <c r="N236" i="8"/>
  <c r="N237" i="8"/>
  <c r="N238" i="8"/>
  <c r="N239" i="8"/>
  <c r="L240" i="8"/>
  <c r="N240" i="8"/>
  <c r="L241" i="8"/>
  <c r="N241" i="8"/>
  <c r="L242" i="8"/>
  <c r="N242" i="8"/>
  <c r="L243" i="8"/>
  <c r="N243" i="8"/>
  <c r="L244" i="8"/>
  <c r="N244" i="8"/>
  <c r="L245" i="8"/>
  <c r="N245" i="8"/>
  <c r="L246" i="8"/>
  <c r="N246" i="8"/>
  <c r="L247" i="8"/>
  <c r="N247" i="8"/>
  <c r="L248" i="8"/>
  <c r="N248" i="8"/>
  <c r="L249" i="8"/>
  <c r="N249" i="8"/>
  <c r="L250" i="8"/>
  <c r="N250" i="8"/>
  <c r="L251" i="8"/>
  <c r="N251" i="8"/>
  <c r="L253" i="8"/>
  <c r="N253" i="8"/>
  <c r="L254" i="8"/>
  <c r="N254" i="8"/>
  <c r="L255" i="8"/>
  <c r="N255" i="8"/>
  <c r="L256" i="8"/>
  <c r="N256" i="8"/>
  <c r="L257" i="8"/>
  <c r="N257" i="8"/>
  <c r="L258" i="8"/>
  <c r="N258" i="8"/>
  <c r="L259" i="8"/>
  <c r="N259" i="8"/>
  <c r="L260" i="8"/>
  <c r="N260" i="8"/>
  <c r="L261" i="8"/>
  <c r="N261" i="8"/>
  <c r="L262" i="8"/>
  <c r="N262" i="8"/>
  <c r="N263" i="8"/>
  <c r="N264" i="8"/>
  <c r="N265" i="8"/>
  <c r="L266" i="8"/>
  <c r="N266" i="8"/>
  <c r="L267" i="8"/>
  <c r="N267" i="8"/>
  <c r="L268" i="8"/>
  <c r="N268" i="8"/>
  <c r="L269" i="8"/>
  <c r="N269" i="8"/>
  <c r="L270" i="8"/>
  <c r="N270" i="8"/>
  <c r="L271" i="8"/>
  <c r="N271" i="8"/>
  <c r="L272" i="8"/>
  <c r="N272" i="8"/>
  <c r="L273" i="8"/>
  <c r="N273" i="8"/>
  <c r="L274" i="8"/>
  <c r="N274" i="8"/>
  <c r="L275" i="8"/>
  <c r="N275" i="8"/>
  <c r="L276" i="8"/>
  <c r="N276" i="8"/>
  <c r="L277" i="8"/>
  <c r="N277" i="8"/>
  <c r="L278" i="8"/>
  <c r="N278" i="8"/>
  <c r="L279" i="8"/>
  <c r="N279" i="8"/>
  <c r="L280" i="8"/>
  <c r="N280" i="8"/>
  <c r="L281" i="8"/>
  <c r="N281" i="8"/>
  <c r="L282" i="8"/>
  <c r="N282" i="8"/>
  <c r="L283" i="8"/>
  <c r="N283" i="8"/>
  <c r="L284" i="8"/>
  <c r="N284" i="8"/>
  <c r="L285" i="8"/>
  <c r="N285" i="8"/>
  <c r="L286" i="8"/>
  <c r="N286" i="8"/>
  <c r="L287" i="8"/>
  <c r="N287" i="8"/>
  <c r="L288" i="8"/>
  <c r="N288" i="8"/>
  <c r="L289" i="8"/>
  <c r="N289" i="8"/>
  <c r="L290" i="8"/>
  <c r="N290" i="8"/>
  <c r="L291" i="8"/>
  <c r="N291" i="8"/>
  <c r="L292" i="8"/>
  <c r="N292" i="8"/>
  <c r="L293" i="8"/>
  <c r="N293" i="8"/>
  <c r="L294" i="8"/>
  <c r="N294" i="8"/>
  <c r="L295" i="8"/>
  <c r="N295" i="8"/>
  <c r="L296" i="8"/>
  <c r="N296" i="8"/>
  <c r="L297" i="8"/>
  <c r="N297" i="8"/>
  <c r="L298" i="8"/>
  <c r="N298" i="8"/>
  <c r="L299" i="8"/>
  <c r="N299" i="8"/>
  <c r="L300" i="8"/>
  <c r="N300" i="8"/>
  <c r="L301" i="8"/>
  <c r="N301" i="8"/>
  <c r="L302" i="8"/>
  <c r="N302" i="8"/>
  <c r="L303" i="8"/>
  <c r="N303" i="8"/>
  <c r="L304" i="8"/>
  <c r="N304" i="8"/>
  <c r="L305" i="8"/>
  <c r="N305" i="8"/>
  <c r="L306" i="8"/>
  <c r="N306" i="8"/>
  <c r="L307" i="8"/>
  <c r="N307" i="8"/>
  <c r="L308" i="8"/>
  <c r="N308" i="8"/>
  <c r="L309" i="8"/>
  <c r="N309" i="8"/>
  <c r="L310" i="8"/>
  <c r="N310" i="8"/>
  <c r="L311" i="8"/>
  <c r="N311" i="8"/>
  <c r="L312" i="8"/>
  <c r="N312" i="8"/>
  <c r="N313" i="8"/>
  <c r="N314" i="8"/>
  <c r="N315" i="8"/>
  <c r="L316" i="8"/>
  <c r="N316" i="8"/>
  <c r="N317" i="8"/>
  <c r="L318" i="8"/>
  <c r="N318" i="8"/>
  <c r="L319" i="8"/>
  <c r="N319" i="8"/>
  <c r="L320" i="8"/>
  <c r="N320" i="8"/>
  <c r="L321" i="8"/>
  <c r="N321" i="8"/>
  <c r="L322" i="8"/>
  <c r="N322" i="8"/>
  <c r="L323" i="8"/>
  <c r="N323" i="8"/>
  <c r="L324" i="8"/>
  <c r="N324" i="8"/>
  <c r="L325" i="8"/>
  <c r="N325" i="8"/>
  <c r="L326" i="8"/>
  <c r="N326" i="8"/>
  <c r="L327" i="8"/>
  <c r="N327" i="8"/>
  <c r="L328" i="8"/>
  <c r="N328" i="8"/>
  <c r="L337" i="8"/>
  <c r="N337" i="8"/>
  <c r="L341" i="8"/>
  <c r="N341" i="8"/>
  <c r="L342" i="8"/>
  <c r="N342" i="8"/>
  <c r="L343" i="8"/>
  <c r="N343" i="8"/>
  <c r="L344" i="8"/>
  <c r="N344" i="8"/>
  <c r="L345" i="8"/>
  <c r="N345" i="8"/>
  <c r="L346" i="8"/>
  <c r="N346" i="8"/>
  <c r="L347" i="8"/>
  <c r="N347" i="8"/>
  <c r="L348" i="8"/>
  <c r="N348" i="8"/>
  <c r="L349" i="8"/>
  <c r="N349" i="8"/>
  <c r="L350" i="8"/>
  <c r="N350" i="8"/>
  <c r="L351" i="8"/>
  <c r="N351" i="8"/>
  <c r="L352" i="8"/>
  <c r="N352" i="8"/>
  <c r="L353" i="8"/>
  <c r="N353" i="8"/>
  <c r="M9" i="6" l="1"/>
  <c r="M10" i="6" s="1"/>
  <c r="M11" i="6" s="1"/>
  <c r="M12" i="6" s="1"/>
  <c r="M13" i="6" s="1"/>
  <c r="M14" i="6" s="1"/>
  <c r="M15" i="6" s="1"/>
  <c r="M16" i="6" s="1"/>
  <c r="M17" i="6" s="1"/>
  <c r="M18" i="6" s="1"/>
  <c r="M19" i="6" s="1"/>
  <c r="M20" i="6" s="1"/>
  <c r="R11" i="6" l="1"/>
  <c r="R13" i="6" s="1"/>
  <c r="R15" i="6" s="1"/>
  <c r="R17" i="6" s="1"/>
  <c r="R19" i="6" s="1"/>
  <c r="R21" i="6" s="1"/>
  <c r="R23" i="6" s="1"/>
  <c r="R25" i="6" s="1"/>
  <c r="R27" i="6" s="1"/>
  <c r="R29" i="6" s="1"/>
  <c r="R31" i="6" s="1"/>
  <c r="R33" i="6" s="1"/>
  <c r="R10" i="6"/>
  <c r="G22" i="6" l="1"/>
  <c r="G23" i="6"/>
  <c r="G24" i="6"/>
  <c r="G25" i="6"/>
  <c r="O21" i="8" l="1"/>
  <c r="N21" i="8" s="1"/>
  <c r="N25" i="8" s="1"/>
  <c r="N77" i="8"/>
  <c r="Q4" i="8"/>
  <c r="P4" i="8"/>
  <c r="O16" i="8"/>
  <c r="R5" i="8"/>
  <c r="Q3" i="8"/>
  <c r="R3" i="8"/>
  <c r="R4" i="8"/>
  <c r="Q5" i="8"/>
  <c r="Q6" i="8"/>
  <c r="R6" i="8"/>
  <c r="Q7" i="8"/>
  <c r="R7" i="8"/>
  <c r="R8" i="8"/>
  <c r="Q9" i="8"/>
  <c r="R9" i="8"/>
  <c r="Q10" i="8"/>
  <c r="R10" i="8"/>
  <c r="Q11" i="8"/>
  <c r="R11" i="8"/>
  <c r="Q12" i="8"/>
  <c r="R12" i="8"/>
  <c r="Q13" i="8"/>
  <c r="R13" i="8"/>
  <c r="Q14" i="8"/>
  <c r="R14" i="8"/>
  <c r="Q15" i="8"/>
  <c r="R15" i="8"/>
  <c r="Q16" i="8"/>
  <c r="P16" i="8" l="1"/>
  <c r="P15" i="8"/>
  <c r="P14" i="8"/>
  <c r="P13" i="8"/>
  <c r="P12" i="8"/>
  <c r="P11" i="8"/>
  <c r="P10" i="8"/>
  <c r="P9" i="8"/>
  <c r="P8" i="8"/>
  <c r="P7" i="8"/>
  <c r="P6" i="8"/>
  <c r="P5" i="8"/>
  <c r="P3" i="8"/>
  <c r="O5" i="8"/>
  <c r="O6" i="8"/>
  <c r="O7" i="8"/>
  <c r="O8" i="8"/>
  <c r="O9" i="8"/>
  <c r="O10" i="8"/>
  <c r="N10" i="8" s="1"/>
  <c r="O11" i="8"/>
  <c r="O12" i="8"/>
  <c r="N12" i="8" s="1"/>
  <c r="O13" i="8"/>
  <c r="O14" i="8"/>
  <c r="O15" i="8"/>
  <c r="O4" i="8"/>
  <c r="N4" i="8" s="1"/>
  <c r="O3" i="8"/>
  <c r="P17" i="8" l="1"/>
  <c r="O17" i="8"/>
  <c r="F35" i="6"/>
  <c r="E35" i="6"/>
  <c r="N3" i="8"/>
  <c r="R17" i="8"/>
  <c r="D35" i="6"/>
  <c r="G8" i="6"/>
  <c r="G35" i="6" s="1"/>
  <c r="G9" i="6"/>
  <c r="G10" i="6"/>
  <c r="G11" i="6"/>
  <c r="G12" i="6"/>
  <c r="G13" i="6"/>
  <c r="G14" i="6"/>
  <c r="G15" i="6"/>
  <c r="G16" i="6"/>
  <c r="G17" i="6"/>
  <c r="G18" i="6"/>
  <c r="G19" i="6"/>
  <c r="G20" i="6"/>
  <c r="G21" i="6"/>
  <c r="G26" i="6"/>
  <c r="G27" i="6"/>
  <c r="G28" i="6"/>
  <c r="G29" i="6"/>
  <c r="G30" i="6"/>
  <c r="G31" i="6"/>
  <c r="G32" i="6"/>
  <c r="G33" i="6"/>
  <c r="G34" i="6"/>
  <c r="Q17" i="8"/>
  <c r="C10" i="6"/>
  <c r="C12" i="6"/>
  <c r="C14" i="6" s="1"/>
  <c r="C16" i="6" s="1"/>
  <c r="C18" i="6" s="1"/>
  <c r="C20" i="6" s="1"/>
  <c r="C22" i="6" s="1"/>
  <c r="C24" i="6" s="1"/>
  <c r="C26" i="6" s="1"/>
  <c r="C28" i="6" s="1"/>
  <c r="C30" i="6" s="1"/>
  <c r="C32" i="6" s="1"/>
  <c r="N15" i="8"/>
  <c r="N16" i="8"/>
  <c r="N13" i="8"/>
  <c r="N14" i="8"/>
  <c r="N11" i="8"/>
  <c r="N9" i="8"/>
  <c r="N8" i="8"/>
  <c r="N7" i="8"/>
  <c r="N6" i="8"/>
  <c r="N5" i="8"/>
  <c r="M16" i="8"/>
  <c r="M14" i="8"/>
  <c r="M13" i="8"/>
  <c r="M12" i="8"/>
  <c r="M11" i="8"/>
  <c r="M10" i="8"/>
  <c r="M9" i="8"/>
  <c r="M8" i="8"/>
  <c r="M7" i="8"/>
  <c r="M6" i="8"/>
  <c r="M5" i="8"/>
  <c r="M4" i="8"/>
  <c r="M3" i="8"/>
  <c r="M17" i="8" s="1"/>
  <c r="M2" i="8"/>
  <c r="N2" i="8"/>
  <c r="R12" i="6"/>
  <c r="R14" i="6" s="1"/>
  <c r="R16" i="6" s="1"/>
  <c r="R18" i="6" s="1"/>
  <c r="R20" i="6" s="1"/>
  <c r="R22" i="6" s="1"/>
  <c r="R24" i="6" s="1"/>
  <c r="R26" i="6" s="1"/>
  <c r="R28" i="6" s="1"/>
  <c r="R30" i="6" s="1"/>
  <c r="R32" i="6" s="1"/>
  <c r="O11" i="6"/>
  <c r="O13" i="6" s="1"/>
  <c r="O15" i="6" s="1"/>
  <c r="O17" i="6" s="1"/>
  <c r="O19" i="6" s="1"/>
  <c r="O21" i="6" s="1"/>
  <c r="O23" i="6" s="1"/>
  <c r="O25" i="6" s="1"/>
  <c r="O27" i="6" s="1"/>
  <c r="O29" i="6" s="1"/>
  <c r="O31" i="6" s="1"/>
  <c r="O33" i="6" s="1"/>
  <c r="O10" i="6"/>
  <c r="O12" i="6" s="1"/>
  <c r="O14" i="6" s="1"/>
  <c r="O16" i="6" s="1"/>
  <c r="O18" i="6" s="1"/>
  <c r="O20" i="6" s="1"/>
  <c r="O22" i="6" s="1"/>
  <c r="O24" i="6" s="1"/>
  <c r="O26" i="6" s="1"/>
  <c r="O28" i="6" s="1"/>
  <c r="O30" i="6" s="1"/>
  <c r="O32" i="6" s="1"/>
  <c r="K9" i="6"/>
  <c r="K10" i="6" s="1"/>
  <c r="K11" i="6" s="1"/>
  <c r="K12" i="6" s="1"/>
  <c r="K13" i="6" s="1"/>
  <c r="K14" i="6" s="1"/>
  <c r="K15" i="6" s="1"/>
  <c r="K16" i="6" s="1"/>
  <c r="K17" i="6" s="1"/>
  <c r="K18" i="6" s="1"/>
  <c r="K19" i="6" s="1"/>
  <c r="K20" i="6" s="1"/>
  <c r="I11" i="6"/>
  <c r="I13" i="6" s="1"/>
  <c r="I15" i="6" s="1"/>
  <c r="I17" i="6" s="1"/>
  <c r="I19" i="6" s="1"/>
  <c r="I21" i="6" s="1"/>
  <c r="I23" i="6" s="1"/>
  <c r="I25" i="6" s="1"/>
  <c r="I27" i="6" s="1"/>
  <c r="I29" i="6" s="1"/>
  <c r="I31" i="6" s="1"/>
  <c r="I33" i="6" s="1"/>
  <c r="I10" i="6"/>
  <c r="I12" i="6" s="1"/>
  <c r="I14" i="6" s="1"/>
  <c r="I16" i="6" s="1"/>
  <c r="I18" i="6" s="1"/>
  <c r="I20" i="6" s="1"/>
  <c r="I22" i="6" s="1"/>
  <c r="I24" i="6" s="1"/>
  <c r="I26" i="6" s="1"/>
  <c r="I28" i="6" s="1"/>
  <c r="I30" i="6" s="1"/>
  <c r="I32" i="6" s="1"/>
  <c r="C11" i="6"/>
  <c r="C13" i="6" s="1"/>
  <c r="C15" i="6" s="1"/>
  <c r="C17" i="6" s="1"/>
  <c r="C19" i="6" s="1"/>
  <c r="C21" i="6" s="1"/>
  <c r="C23" i="6" s="1"/>
  <c r="C25" i="6" s="1"/>
  <c r="C27" i="6" s="1"/>
  <c r="C29" i="6" s="1"/>
  <c r="C31" i="6" s="1"/>
  <c r="C33" i="6" s="1"/>
  <c r="N17" i="8" l="1"/>
</calcChain>
</file>

<file path=xl/sharedStrings.xml><?xml version="1.0" encoding="utf-8"?>
<sst xmlns="http://schemas.openxmlformats.org/spreadsheetml/2006/main" count="655" uniqueCount="243">
  <si>
    <t>Echauffements à 9h 25</t>
  </si>
  <si>
    <t>Départ à 9h 30</t>
  </si>
  <si>
    <t>TILLEROYES</t>
  </si>
  <si>
    <r>
      <t>En formation</t>
    </r>
    <r>
      <rPr>
        <b/>
        <sz val="12"/>
        <color theme="1"/>
        <rFont val="Arial"/>
        <family val="2"/>
      </rPr>
      <t xml:space="preserve"> :</t>
    </r>
  </si>
  <si>
    <t>Coordonnées des animateurs</t>
  </si>
  <si>
    <t>CHAILLUZ</t>
  </si>
  <si>
    <t>BREGILLE</t>
  </si>
  <si>
    <t xml:space="preserve">COORDONNEES DES ANIMATEURS </t>
  </si>
  <si>
    <t>Madeleine VOLCKMANN - 09 50 95 95 73 -  06 84 18 43 93</t>
  </si>
  <si>
    <t>Claude GONNOT - 09 67 12 69 50 - 06 77  81 57 88</t>
  </si>
  <si>
    <t>Monique BELIARD (mercredi) - 03 70 20 40 70 - 06 42 03 83 37</t>
  </si>
  <si>
    <t>Gérard LOYE (lundi) - 03 81 50 25 97 - 06 18 08 32 74</t>
  </si>
  <si>
    <t>BELLE - ETOILE</t>
  </si>
  <si>
    <t xml:space="preserve">Rémi BRENDEL </t>
  </si>
  <si>
    <t>Dominique DUFFING</t>
  </si>
  <si>
    <t>Marcel GABLE (RSGB)</t>
  </si>
  <si>
    <t>Christian HERTEN</t>
  </si>
  <si>
    <t>Gérard LOYE</t>
  </si>
  <si>
    <t xml:space="preserve">Bernard MIRA </t>
  </si>
  <si>
    <t>Alain MOREL</t>
  </si>
  <si>
    <t xml:space="preserve">Jacques RIGOLOT </t>
  </si>
  <si>
    <t xml:space="preserve">Christine ROUSSET </t>
  </si>
  <si>
    <t xml:space="preserve">03 81 52 34 84 </t>
  </si>
  <si>
    <t xml:space="preserve">03 81 81 27 65 </t>
  </si>
  <si>
    <t xml:space="preserve">03 81 80 46 50 </t>
  </si>
  <si>
    <t>06 07 55 70 57</t>
  </si>
  <si>
    <t>07 87 58 10 18</t>
  </si>
  <si>
    <t>06 84 14 58 90</t>
  </si>
  <si>
    <t>06 18 08 32 74</t>
  </si>
  <si>
    <t>06 79 63 45 30</t>
  </si>
  <si>
    <t>07 85 09 87 15</t>
  </si>
  <si>
    <t>06 81 97 51 65</t>
  </si>
  <si>
    <t>06 25 35 67 43</t>
  </si>
  <si>
    <t>Georges ANDREY</t>
  </si>
  <si>
    <t xml:space="preserve">03 81 50 82 12 </t>
  </si>
  <si>
    <t>06 79 03 52 86</t>
  </si>
  <si>
    <t xml:space="preserve"> de bâtons au cas où il serait nécessaire d’emprunter des voies goudronnées.</t>
  </si>
  <si>
    <t>***</t>
  </si>
  <si>
    <t xml:space="preserve"> 112 sans crédit téléphonique avec n'importe quel opérateur européen.</t>
  </si>
  <si>
    <t>Parking du réservoir des Relançons.</t>
  </si>
  <si>
    <t>Parking du réservoir du Grand-Désert.</t>
  </si>
  <si>
    <t>BELLE-ETOILE</t>
  </si>
  <si>
    <t>Jean-Pierre COPPOLA</t>
  </si>
  <si>
    <t>Gilles MARCHAL</t>
  </si>
  <si>
    <t>06 85 83 22 66</t>
  </si>
  <si>
    <t>06 80 25 37 56</t>
  </si>
  <si>
    <t>Toujours se munir des embouts de protection des pointes</t>
  </si>
  <si>
    <t xml:space="preserve">03 81 81 58 48 </t>
  </si>
  <si>
    <t xml:space="preserve">03 81 60 95 50 </t>
  </si>
  <si>
    <t xml:space="preserve">03 81 50 25 97 </t>
  </si>
  <si>
    <t xml:space="preserve">03 81 53 41 32 </t>
  </si>
  <si>
    <t xml:space="preserve"> 03 81 88 86 49 </t>
  </si>
  <si>
    <t xml:space="preserve">03 81 51 23 42 </t>
  </si>
  <si>
    <t xml:space="preserve">03 81 51 03 27 </t>
  </si>
  <si>
    <t>06 77 46 28 97</t>
  </si>
  <si>
    <t xml:space="preserve">03 81 51 46 38 </t>
  </si>
  <si>
    <t>06 72 56 52 26</t>
  </si>
  <si>
    <t xml:space="preserve">03 81 25 39 54 </t>
  </si>
  <si>
    <t>Claude GADY (RSGB)</t>
  </si>
  <si>
    <t xml:space="preserve">03 81 50 70 60 </t>
  </si>
  <si>
    <t>Q</t>
  </si>
  <si>
    <t>RSGB</t>
  </si>
  <si>
    <t>lundi</t>
  </si>
  <si>
    <t>jeudi</t>
  </si>
  <si>
    <t>F/M</t>
  </si>
  <si>
    <t>M/D</t>
  </si>
  <si>
    <t>Prénoms et noms</t>
  </si>
  <si>
    <t>Dernières animations</t>
  </si>
  <si>
    <t>MD</t>
  </si>
  <si>
    <t>Faciles à moyennes.</t>
  </si>
  <si>
    <t>Moyennes à difficiles.</t>
  </si>
  <si>
    <t>Absences prévues</t>
  </si>
  <si>
    <t>Préférences</t>
  </si>
  <si>
    <t>Ordre de reprise des affectations</t>
  </si>
  <si>
    <t>Alain M.</t>
  </si>
  <si>
    <t>Bernard M.</t>
  </si>
  <si>
    <t>Christian H.</t>
  </si>
  <si>
    <t>Christine R.</t>
  </si>
  <si>
    <t>Dominique D.</t>
  </si>
  <si>
    <t>Georges A.</t>
  </si>
  <si>
    <t>Gérard L.</t>
  </si>
  <si>
    <t>Gilles M.</t>
  </si>
  <si>
    <t>Jacques R.</t>
  </si>
  <si>
    <t>Jean-Pierre C.</t>
  </si>
  <si>
    <t>Rémi B.</t>
  </si>
  <si>
    <t>jeudi M/D</t>
  </si>
  <si>
    <t>mardi</t>
  </si>
  <si>
    <t>samedi</t>
  </si>
  <si>
    <t>CYCLO ROUTE</t>
  </si>
  <si>
    <t>CYCLO VTC</t>
  </si>
  <si>
    <t>Binôme moyennes à difficiles</t>
  </si>
  <si>
    <t>Douce</t>
  </si>
  <si>
    <t>Code-couleurs des niveaux de difficulté :</t>
  </si>
  <si>
    <t>Activité mutualisée pour les adhérents des clubs bisontins de la Retraite Sportive.</t>
  </si>
  <si>
    <t>Randonnées faciles à moyennes.</t>
  </si>
  <si>
    <t>Randonnées moyennes à difficiles.</t>
  </si>
  <si>
    <t>Marches douces – environ 5/6 kms, faibles dénivelés.</t>
  </si>
  <si>
    <t xml:space="preserve">Mais en cas d'appel à faire d'urgence   : 15 ou ... </t>
  </si>
  <si>
    <t>A noter l'existence de l'application-mobile "My15" permettant de contacter directement le Samu.</t>
  </si>
  <si>
    <t>Françoise CHAMAGNE (RSGB)</t>
  </si>
  <si>
    <t>06 01 08 68 85</t>
  </si>
  <si>
    <t>RSBO 26/06</t>
  </si>
  <si>
    <t>X</t>
  </si>
  <si>
    <t xml:space="preserve">Planning des marches et randonnées </t>
  </si>
  <si>
    <t>MARCHE NORDIQUE</t>
  </si>
  <si>
    <t xml:space="preserve">GYMNASTIQUE </t>
  </si>
  <si>
    <t>mercredi</t>
  </si>
  <si>
    <t>MARCHES &amp; RANDO</t>
  </si>
  <si>
    <t>vendredi</t>
  </si>
  <si>
    <t>Patrick M.</t>
  </si>
  <si>
    <t>Marches douces des lundis</t>
  </si>
  <si>
    <t>Marches douces</t>
  </si>
  <si>
    <t>Thierry CHOPPE</t>
  </si>
  <si>
    <t>Thierry C.</t>
  </si>
  <si>
    <t>Patrick MANGEAT</t>
  </si>
  <si>
    <t>03 81 60 24 32</t>
  </si>
  <si>
    <t>06 58 47 95 71</t>
  </si>
  <si>
    <t>03 63 42 99 54</t>
  </si>
  <si>
    <t>07 78 47 49 11</t>
  </si>
  <si>
    <r>
      <t xml:space="preserve">VACANCES SCOLAIRES : </t>
    </r>
    <r>
      <rPr>
        <b/>
        <u/>
        <sz val="14"/>
        <color rgb="FFFF0000"/>
        <rFont val="Arial"/>
        <family val="2"/>
      </rPr>
      <t>programmation réduite</t>
    </r>
  </si>
  <si>
    <t>ACTIVITES GYMNIQUES</t>
  </si>
  <si>
    <t>VACANCES SCOLAIRES </t>
  </si>
  <si>
    <t>Moyenne plus - Difficile</t>
  </si>
  <si>
    <t>Facile-Moyenne</t>
  </si>
  <si>
    <t>Difficile</t>
  </si>
  <si>
    <t>Robert DEJARDIN - 03 81 81 60 93 - 06 95 13 37 04</t>
  </si>
  <si>
    <t>Gilles MARCHAL - 03 81 51 03 27 - 06 85 83 22 66</t>
  </si>
  <si>
    <t xml:space="preserve">En formation  : </t>
  </si>
  <si>
    <t>GYMNASE RESAL</t>
  </si>
  <si>
    <t>Parking 11 rue Pierre Sémard à Besançon</t>
  </si>
  <si>
    <t>Aucune séance pendant les vacances scolaires</t>
  </si>
  <si>
    <t>Lundi et vendredi de 9h 30 à 11h 15 : 2 séances</t>
  </si>
  <si>
    <t xml:space="preserve">Gym active (classique) de 9h 30 à 10h 15, </t>
  </si>
  <si>
    <t>GMF (gym douce) de 10h 30 à 11h 15.</t>
  </si>
  <si>
    <t>Afin que les séances soient profitables et faciliter le rôle des animateurs, il est souhaité de la part de chaque participant (e) :</t>
  </si>
  <si>
    <t>*   de veiller à respecter ses choix d’inscriptions individuels de début de saison (lundi ou vendredi,  gym active ou douce)</t>
  </si>
  <si>
    <t>*   d’avoir déjà pratiqué la gymnastique pour participer valablement aux séances de « gym active ».</t>
  </si>
  <si>
    <t>Bernard MIRA - 03 81 50 70 60 - 06 79 63 45 30</t>
  </si>
  <si>
    <t>Marche nordique</t>
  </si>
  <si>
    <t>VACANCES</t>
  </si>
  <si>
    <t>JANVIER</t>
  </si>
  <si>
    <t>FEVRIER</t>
  </si>
  <si>
    <t>MARS</t>
  </si>
  <si>
    <t>En formation</t>
  </si>
  <si>
    <t>Marches douces des jeudis</t>
  </si>
  <si>
    <t>Vacances de Février</t>
  </si>
  <si>
    <t>raquettes</t>
  </si>
  <si>
    <t>x</t>
  </si>
  <si>
    <t>en formation</t>
  </si>
  <si>
    <t>JANVIER - FEVRIER - MARS 2019</t>
  </si>
  <si>
    <t>Février : du samedi 16 février  au samedi 02 mars inclus</t>
  </si>
  <si>
    <r>
      <t>VACANCES SCOLAIRES (</t>
    </r>
    <r>
      <rPr>
        <b/>
        <u/>
        <sz val="14"/>
        <color rgb="FFFF0000"/>
        <rFont val="Arial"/>
        <family val="2"/>
      </rPr>
      <t>programmation réduite) :</t>
    </r>
  </si>
  <si>
    <t xml:space="preserve">LES TILLEROYES </t>
  </si>
  <si>
    <t>THORAISE</t>
  </si>
  <si>
    <t>TORCOLS -LES FONDS DE CHAILLUZ</t>
  </si>
  <si>
    <t>AVANNE - Double Ecluse</t>
  </si>
  <si>
    <r>
      <t>Départ du Parking du Stade de Football d'Avanne -</t>
    </r>
    <r>
      <rPr>
        <b/>
        <sz val="11"/>
        <color theme="1"/>
        <rFont val="Arial"/>
        <family val="2"/>
      </rPr>
      <t xml:space="preserve"> 13h30</t>
    </r>
  </si>
  <si>
    <t>CHALEZE</t>
  </si>
  <si>
    <r>
      <t>Départ Parking à droite après le pont de Chalèze -</t>
    </r>
    <r>
      <rPr>
        <b/>
        <sz val="11"/>
        <color theme="1"/>
        <rFont val="Arial"/>
        <family val="2"/>
      </rPr>
      <t xml:space="preserve"> 14h00</t>
    </r>
  </si>
  <si>
    <r>
      <t xml:space="preserve">Départ du parking à l'arrière de l'Ecole d'Infirmières (IFSI) 44 chemin du Sanatorium </t>
    </r>
    <r>
      <rPr>
        <b/>
        <sz val="11"/>
        <color theme="1"/>
        <rFont val="Arial"/>
        <family val="2"/>
      </rPr>
      <t>13h30</t>
    </r>
  </si>
  <si>
    <r>
      <t>Départ du parking du réservoir, chemin des Relançons</t>
    </r>
    <r>
      <rPr>
        <b/>
        <sz val="11"/>
        <color theme="1"/>
        <rFont val="Arial"/>
        <family val="2"/>
      </rPr>
      <t xml:space="preserve"> 14h00</t>
    </r>
  </si>
  <si>
    <t>LA BELLE ETOILE</t>
  </si>
  <si>
    <t>Parking de l'Orée du Bois - 1ère à droite vers Montferrand au-delà du n° 60</t>
  </si>
  <si>
    <t>VELOTTE</t>
  </si>
  <si>
    <r>
      <t xml:space="preserve">Départ Stade de Velotte - </t>
    </r>
    <r>
      <rPr>
        <b/>
        <sz val="11"/>
        <color theme="1"/>
        <rFont val="Arial"/>
        <family val="2"/>
      </rPr>
      <t>14h00</t>
    </r>
  </si>
  <si>
    <r>
      <t xml:space="preserve">Départ du parking Mallarmé (en dessous de la piscine) pour co-voiturage (A+R env.30 kms) </t>
    </r>
    <r>
      <rPr>
        <b/>
        <sz val="11"/>
        <color theme="1"/>
        <rFont val="Arial"/>
        <family val="2"/>
      </rPr>
      <t>13h30</t>
    </r>
  </si>
  <si>
    <r>
      <t xml:space="preserve">Départ : parking du Grand Désert - </t>
    </r>
    <r>
      <rPr>
        <b/>
        <sz val="11"/>
        <color theme="1"/>
        <rFont val="Arial"/>
        <family val="2"/>
      </rPr>
      <t>14h00</t>
    </r>
  </si>
  <si>
    <t>LES GRANDES BARAQUES</t>
  </si>
  <si>
    <r>
      <t xml:space="preserve">Accès par la route de Marchaux (parking Petite Ecole de la Forêt) - </t>
    </r>
    <r>
      <rPr>
        <b/>
        <sz val="11"/>
        <color theme="1"/>
        <rFont val="Arial"/>
        <family val="2"/>
      </rPr>
      <t>14h00</t>
    </r>
  </si>
  <si>
    <r>
      <t xml:space="preserve">Départ de l' arrêt de bus DORMOY - ligne 20 - chemin des dessus de CHAILLUZ </t>
    </r>
    <r>
      <rPr>
        <b/>
        <sz val="11"/>
        <color theme="1"/>
        <rFont val="Arial"/>
        <family val="2"/>
      </rPr>
      <t>14h00</t>
    </r>
  </si>
  <si>
    <t>CHAPELLE DES BUIS</t>
  </si>
  <si>
    <t>Adresses des sites</t>
  </si>
  <si>
    <t>Esplanade du Monument de la Libération</t>
  </si>
  <si>
    <t>Présence des animateurs</t>
  </si>
  <si>
    <t>Dominique PETOT (lundi) - 03 81 41 10 23 - 06 95 84 91 02</t>
  </si>
  <si>
    <t>Belle année 2019 et bonne activité à toutes et à tous…….</t>
  </si>
  <si>
    <t xml:space="preserve">printemps </t>
  </si>
  <si>
    <t>ascension</t>
  </si>
  <si>
    <t>été</t>
  </si>
  <si>
    <t>samedi 13/04 au lundi 29/04</t>
  </si>
  <si>
    <t>mercredi 29/5 au lu 03/06</t>
  </si>
  <si>
    <t>samedi 06/07</t>
  </si>
  <si>
    <t>CYCLO DOUBS</t>
  </si>
  <si>
    <t>PENTECOTE</t>
  </si>
  <si>
    <t>2ND TRIMESTRE</t>
  </si>
  <si>
    <t>En formation+marches douces</t>
  </si>
  <si>
    <t>Vacances de Printemps</t>
  </si>
  <si>
    <t>Pentecôte</t>
  </si>
  <si>
    <t>Ascension</t>
  </si>
  <si>
    <t>Excellent printemps et bonne activité à toutes et à tous…….</t>
  </si>
  <si>
    <t>Ordre marches douces</t>
  </si>
  <si>
    <t>AVRIL</t>
  </si>
  <si>
    <t>MAI</t>
  </si>
  <si>
    <t>JUIN</t>
  </si>
  <si>
    <t xml:space="preserve">Sauf </t>
  </si>
  <si>
    <t>25/06-01/07</t>
  </si>
  <si>
    <t>10/04-10/05-19-23/06</t>
  </si>
  <si>
    <t>19-23/06</t>
  </si>
  <si>
    <t>AVRIL-MAI-JUIN 2019</t>
  </si>
  <si>
    <t>Printemps : du samedi 13 avril  au samedi 27 avril inclus</t>
  </si>
  <si>
    <t>Ascension : du mercredi 29 mai au samedi 01 juin inclus</t>
  </si>
  <si>
    <t>21-29/05-25/06-01/07</t>
  </si>
  <si>
    <t>CHAPELLE DES BUIS ou SAONE</t>
  </si>
  <si>
    <t>01-21/04</t>
  </si>
  <si>
    <t>01/04+jeudi</t>
  </si>
  <si>
    <t>20/06+lundi</t>
  </si>
  <si>
    <t>avril+14-26/05+19-23/06</t>
  </si>
  <si>
    <t>30/03-06/04+08-12/05</t>
  </si>
  <si>
    <t>LUNDI</t>
  </si>
  <si>
    <t>MERCREDI</t>
  </si>
  <si>
    <t>Gérard</t>
  </si>
  <si>
    <t>Monique</t>
  </si>
  <si>
    <t>Parking de chasse - rue de l’Orée du Bois</t>
  </si>
  <si>
    <t>SAONE (adresse ?)</t>
  </si>
  <si>
    <t>Covoiturage de Mallarmé (?)</t>
  </si>
  <si>
    <t xml:space="preserve">Parking du bois de Pirey -Chemin de la Chaille </t>
  </si>
  <si>
    <t>Bernard</t>
  </si>
  <si>
    <t>Gérard-Bernard</t>
  </si>
  <si>
    <t>(*) séances de révision technique et gestuelle de la marche nordique</t>
  </si>
  <si>
    <t>Informations importantes :</t>
  </si>
  <si>
    <t>1/ Ne pas oublier de vous inscrire préalablement à chaque randonnée à la "Une" du site rsbt.25.fr</t>
  </si>
  <si>
    <t xml:space="preserve">  Jean-Pierre COPPOLA</t>
  </si>
  <si>
    <t xml:space="preserve"> </t>
  </si>
  <si>
    <t>2 / Lors de chaque randonnée, vous munir obligatoirement de la carte d'adhérent du Club, et du Passeport Santé FFRS   (indiquant la personne à contacter en cas de nécessité). Merci.</t>
  </si>
  <si>
    <t>06 78 55 08 48</t>
  </si>
  <si>
    <t>06 77 37 46 95</t>
  </si>
  <si>
    <t>06 75 09 80 08</t>
  </si>
  <si>
    <t>06 77 80 16 43</t>
  </si>
  <si>
    <t>Dominique CHARBONNIER</t>
  </si>
  <si>
    <t>06 83 60 31 90</t>
  </si>
  <si>
    <t xml:space="preserve">  Elisabeth CANO</t>
  </si>
  <si>
    <t>07 87 70 31 22</t>
  </si>
  <si>
    <t xml:space="preserve">  Jean-Louis BELIN</t>
  </si>
  <si>
    <t xml:space="preserve">  Patrice MARION</t>
  </si>
  <si>
    <t xml:space="preserve">  Guy ROY</t>
  </si>
  <si>
    <t>IMPORTANT</t>
  </si>
  <si>
    <t xml:space="preserve">  Christian SALVI</t>
  </si>
  <si>
    <t>activités réduites pendant les vacances scolaires</t>
  </si>
  <si>
    <t xml:space="preserve"> LES DONNES COMPLETES DES RANDONNEES SONT A CONSULTER DIRECTEMENT SUR LE FICHIER DES INSCRIPTIONS, il n'y a plus de planning de rédigé compte-tenu des nombreuses modifications effectuées en cours de trimestre. Nous vous invitons donc à consulter régulièrement ce fichier.</t>
  </si>
  <si>
    <t>Gilles FROIDEVAUX</t>
  </si>
  <si>
    <t>EN FORMATION</t>
  </si>
  <si>
    <t xml:space="preserve">                                                                                                                                                                                                            Co-voiturage à l'initiative et sous la responsabilité de chaque conducteur - les RDV sont fixés au Parking Mallarmé (en dessous de la piscine). Ceux qui souhaitent se rendre directement sur le lieu de la randonnée devront contacter l'animateur afin de l'aviser et connaître le lieu de rdv et l'heure de départ de la rando.</t>
  </si>
  <si>
    <t>07 69 09 06 11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</si>
</sst>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m/yy;@"/>
    <numFmt numFmtId="166" formatCode="d/m;@"/>
  </numFmts>
  <fonts count="61" x14ac:knownFonts="1">
    <font>
      <sz val="11"/>
      <color theme="1"/>
      <name val="Calibri"/>
      <family val="2"/>
      <scheme val="minor"/>
    </font>
    <font>
      <b/>
      <u/>
      <sz val="20"/>
      <color theme="1"/>
      <name val="Arial"/>
      <family val="2"/>
    </font>
    <font>
      <b/>
      <sz val="14"/>
      <color theme="1"/>
      <name val="Arial"/>
      <family val="2"/>
    </font>
    <font>
      <b/>
      <u/>
      <sz val="16"/>
      <color theme="1"/>
      <name val="Arial"/>
      <family val="2"/>
    </font>
    <font>
      <b/>
      <sz val="12"/>
      <color theme="1"/>
      <name val="Arial"/>
      <family val="2"/>
    </font>
    <font>
      <b/>
      <sz val="14"/>
      <color rgb="FFFF0000"/>
      <name val="Comic Sans MS"/>
      <family val="4"/>
    </font>
    <font>
      <sz val="12"/>
      <color theme="1"/>
      <name val="Arial"/>
      <family val="2"/>
    </font>
    <font>
      <b/>
      <sz val="11"/>
      <color theme="1"/>
      <name val="Arial"/>
      <family val="2"/>
    </font>
    <font>
      <sz val="11"/>
      <color theme="1"/>
      <name val="Arial"/>
      <family val="2"/>
    </font>
    <font>
      <b/>
      <sz val="12"/>
      <color rgb="FFFF0000"/>
      <name val="Arial"/>
      <family val="2"/>
    </font>
    <font>
      <b/>
      <sz val="18"/>
      <color theme="1"/>
      <name val="Arial"/>
      <family val="2"/>
    </font>
    <font>
      <b/>
      <sz val="14"/>
      <color rgb="FFFF0000"/>
      <name val="Arial"/>
      <family val="2"/>
    </font>
    <font>
      <b/>
      <sz val="12"/>
      <name val="Arial"/>
      <family val="2"/>
    </font>
    <font>
      <b/>
      <sz val="11"/>
      <name val="Arial"/>
      <family val="2"/>
    </font>
    <font>
      <b/>
      <sz val="11"/>
      <color rgb="FFFF0000"/>
      <name val="Arial"/>
      <family val="2"/>
    </font>
    <font>
      <b/>
      <u/>
      <sz val="14"/>
      <color theme="1"/>
      <name val="Arial"/>
      <family val="2"/>
    </font>
    <font>
      <b/>
      <i/>
      <sz val="11"/>
      <color rgb="FFFF0000"/>
      <name val="Arial"/>
      <family val="2"/>
    </font>
    <font>
      <sz val="11"/>
      <name val="Arial"/>
      <family val="2"/>
    </font>
    <font>
      <sz val="36"/>
      <color theme="1"/>
      <name val="Arial"/>
      <family val="2"/>
    </font>
    <font>
      <sz val="10"/>
      <name val="Arial"/>
      <family val="2"/>
    </font>
    <font>
      <b/>
      <sz val="11"/>
      <color indexed="8"/>
      <name val="Arial"/>
      <family val="2"/>
    </font>
    <font>
      <sz val="10"/>
      <color rgb="FFFF0000"/>
      <name val="Arial"/>
      <family val="2"/>
    </font>
    <font>
      <sz val="10"/>
      <color theme="1"/>
      <name val="Calibri"/>
      <family val="2"/>
      <scheme val="minor"/>
    </font>
    <font>
      <sz val="11"/>
      <color rgb="FFFF0000"/>
      <name val="Calibri"/>
      <family val="2"/>
      <scheme val="minor"/>
    </font>
    <font>
      <sz val="10"/>
      <color theme="1"/>
      <name val="Arial"/>
      <family val="2"/>
    </font>
    <font>
      <b/>
      <sz val="11"/>
      <color theme="1"/>
      <name val="Calibri"/>
      <family val="2"/>
      <scheme val="minor"/>
    </font>
    <font>
      <b/>
      <sz val="10"/>
      <name val="Arial"/>
      <family val="2"/>
    </font>
    <font>
      <sz val="12"/>
      <color rgb="FFFF0000"/>
      <name val="Calibri"/>
      <family val="2"/>
      <scheme val="minor"/>
    </font>
    <font>
      <sz val="11"/>
      <name val="Calibri"/>
      <family val="2"/>
      <scheme val="minor"/>
    </font>
    <font>
      <sz val="10"/>
      <color rgb="FFC00000"/>
      <name val="Arial"/>
      <family val="2"/>
    </font>
    <font>
      <b/>
      <sz val="11"/>
      <name val="Arial"/>
      <family val="2"/>
      <charset val="1"/>
    </font>
    <font>
      <sz val="12"/>
      <name val="Arial"/>
      <family val="2"/>
    </font>
    <font>
      <sz val="11"/>
      <color rgb="FFFF0000"/>
      <name val="Arial"/>
      <family val="2"/>
    </font>
    <font>
      <b/>
      <strike/>
      <sz val="11"/>
      <name val="Arial"/>
      <family val="2"/>
    </font>
    <font>
      <strike/>
      <sz val="11"/>
      <name val="Arial"/>
      <family val="2"/>
    </font>
    <font>
      <b/>
      <i/>
      <strike/>
      <sz val="11"/>
      <color rgb="FFFF0000"/>
      <name val="Arial"/>
      <family val="2"/>
    </font>
    <font>
      <b/>
      <u/>
      <sz val="14"/>
      <color rgb="FFFF0000"/>
      <name val="Arial"/>
      <family val="2"/>
    </font>
    <font>
      <b/>
      <sz val="14"/>
      <color theme="1"/>
      <name val="Calibri"/>
      <family val="2"/>
      <scheme val="minor"/>
    </font>
    <font>
      <sz val="14"/>
      <color theme="1"/>
      <name val="Calibri"/>
      <family val="2"/>
      <scheme val="minor"/>
    </font>
    <font>
      <sz val="14"/>
      <color theme="1"/>
      <name val="Arial"/>
      <family val="2"/>
    </font>
    <font>
      <b/>
      <sz val="10"/>
      <color rgb="FFFF0000"/>
      <name val="Arial"/>
      <family val="2"/>
    </font>
    <font>
      <sz val="9"/>
      <color rgb="FFFF0000"/>
      <name val="Arial"/>
      <family val="2"/>
    </font>
    <font>
      <u/>
      <sz val="10"/>
      <color theme="1"/>
      <name val="Arial"/>
      <family val="2"/>
    </font>
    <font>
      <sz val="12"/>
      <color rgb="FF000000"/>
      <name val="Times New Roman"/>
      <family val="1"/>
    </font>
    <font>
      <sz val="12"/>
      <color theme="1"/>
      <name val="Times New Roman"/>
      <family val="1"/>
    </font>
    <font>
      <sz val="8"/>
      <color theme="1"/>
      <name val="Calibri"/>
      <family val="2"/>
      <scheme val="minor"/>
    </font>
    <font>
      <b/>
      <sz val="8"/>
      <color theme="1"/>
      <name val="Arial"/>
      <family val="2"/>
    </font>
    <font>
      <b/>
      <sz val="8"/>
      <name val="Arial"/>
      <family val="2"/>
    </font>
    <font>
      <sz val="8"/>
      <color theme="1"/>
      <name val="Arial"/>
      <family val="2"/>
    </font>
    <font>
      <b/>
      <sz val="8"/>
      <color theme="1"/>
      <name val="Calibri"/>
      <family val="2"/>
      <scheme val="minor"/>
    </font>
    <font>
      <b/>
      <sz val="10"/>
      <color theme="1"/>
      <name val="Arial"/>
      <family val="2"/>
    </font>
    <font>
      <b/>
      <sz val="12"/>
      <color theme="1"/>
      <name val="Calibri"/>
      <family val="2"/>
      <scheme val="minor"/>
    </font>
    <font>
      <b/>
      <u/>
      <sz val="16"/>
      <color theme="1"/>
      <name val="Calibri"/>
      <family val="2"/>
      <scheme val="minor"/>
    </font>
    <font>
      <b/>
      <u/>
      <sz val="16"/>
      <color rgb="FFFF0000"/>
      <name val="Arial"/>
      <family val="2"/>
    </font>
    <font>
      <u/>
      <sz val="16"/>
      <color rgb="FFFF0000"/>
      <name val="Calibri"/>
      <family val="2"/>
      <scheme val="minor"/>
    </font>
    <font>
      <sz val="16"/>
      <color theme="1"/>
      <name val="Calibri"/>
      <family val="2"/>
      <scheme val="minor"/>
    </font>
    <font>
      <b/>
      <u/>
      <sz val="16"/>
      <color rgb="FF002060"/>
      <name val="Calibri"/>
      <family val="2"/>
      <scheme val="minor"/>
    </font>
    <font>
      <b/>
      <sz val="14"/>
      <name val="Arial"/>
      <family val="2"/>
    </font>
    <font>
      <b/>
      <u/>
      <sz val="18"/>
      <color rgb="FF002060"/>
      <name val="Calibri"/>
      <family val="2"/>
      <scheme val="minor"/>
    </font>
    <font>
      <b/>
      <sz val="16"/>
      <color theme="1"/>
      <name val="Calibri"/>
      <family val="2"/>
      <scheme val="minor"/>
    </font>
    <font>
      <b/>
      <u/>
      <sz val="20"/>
      <color rgb="FFFF0000"/>
      <name val="Calibri"/>
      <family val="2"/>
      <scheme val="minor"/>
    </font>
  </fonts>
  <fills count="1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rgb="FF99FD91"/>
        <bgColor indexed="64"/>
      </patternFill>
    </fill>
    <fill>
      <patternFill patternType="solid">
        <fgColor rgb="FF80EDF0"/>
        <bgColor indexed="64"/>
      </patternFill>
    </fill>
    <fill>
      <patternFill patternType="solid">
        <fgColor rgb="FFBEFDB9"/>
        <bgColor indexed="64"/>
      </patternFill>
    </fill>
    <fill>
      <patternFill patternType="solid">
        <fgColor rgb="FFA9F3F5"/>
        <bgColor indexed="64"/>
      </patternFill>
    </fill>
    <fill>
      <patternFill patternType="solid">
        <fgColor theme="0"/>
        <bgColor indexed="64"/>
      </patternFill>
    </fill>
    <fill>
      <patternFill patternType="solid">
        <fgColor theme="5" tint="0.59996337778862885"/>
        <bgColor indexed="64"/>
      </patternFill>
    </fill>
    <fill>
      <patternFill patternType="solid">
        <fgColor rgb="FFA9F3F5"/>
        <bgColor rgb="FF80EDF0"/>
      </patternFill>
    </fill>
    <fill>
      <patternFill patternType="solid">
        <fgColor rgb="FFFF0000"/>
        <bgColor indexed="64"/>
      </patternFill>
    </fill>
    <fill>
      <patternFill patternType="solid">
        <fgColor rgb="FFFFFF00"/>
        <bgColor indexed="64"/>
      </patternFill>
    </fill>
    <fill>
      <patternFill patternType="solid">
        <fgColor rgb="FFFFFF99"/>
        <bgColor indexed="64"/>
      </patternFill>
    </fill>
    <fill>
      <patternFill patternType="solid">
        <fgColor rgb="FF99FF66"/>
        <bgColor indexed="64"/>
      </patternFill>
    </fill>
  </fills>
  <borders count="63">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auto="1"/>
      </left>
      <right style="thin">
        <color auto="1"/>
      </right>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auto="1"/>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0" fontId="19" fillId="0" borderId="0"/>
  </cellStyleXfs>
  <cellXfs count="472">
    <xf numFmtId="0" fontId="0" fillId="0" borderId="0" xfId="0"/>
    <xf numFmtId="0" fontId="15" fillId="0" borderId="0" xfId="0" applyFont="1"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left" vertical="center"/>
    </xf>
    <xf numFmtId="0" fontId="8" fillId="0" borderId="0" xfId="0" applyFont="1"/>
    <xf numFmtId="0" fontId="12" fillId="0" borderId="0" xfId="0" applyFont="1" applyAlignment="1">
      <alignment horizontal="left" vertical="center"/>
    </xf>
    <xf numFmtId="0" fontId="7" fillId="0" borderId="15" xfId="0" applyFont="1" applyBorder="1" applyAlignment="1">
      <alignment horizontal="center" vertical="center"/>
    </xf>
    <xf numFmtId="0" fontId="7" fillId="0" borderId="0" xfId="0" applyFont="1" applyAlignment="1">
      <alignment vertical="center"/>
    </xf>
    <xf numFmtId="49" fontId="20" fillId="8" borderId="15" xfId="1" applyNumberFormat="1" applyFont="1" applyFill="1" applyBorder="1" applyAlignment="1">
      <alignment horizontal="center" vertical="center"/>
    </xf>
    <xf numFmtId="0" fontId="7" fillId="0" borderId="14" xfId="0" applyFont="1" applyBorder="1" applyAlignment="1">
      <alignment horizontal="right" vertical="center"/>
    </xf>
    <xf numFmtId="0" fontId="8" fillId="0" borderId="0" xfId="0" applyFont="1" applyAlignment="1">
      <alignment horizontal="center"/>
    </xf>
    <xf numFmtId="0" fontId="7" fillId="0" borderId="15" xfId="0" applyFont="1" applyBorder="1" applyAlignment="1">
      <alignment horizontal="left" vertical="center" indent="1"/>
    </xf>
    <xf numFmtId="0" fontId="23" fillId="0" borderId="0" xfId="0" applyFont="1"/>
    <xf numFmtId="0" fontId="7" fillId="0" borderId="20" xfId="0" applyFont="1" applyBorder="1" applyAlignment="1">
      <alignment horizontal="left" vertical="center" indent="1"/>
    </xf>
    <xf numFmtId="0" fontId="7" fillId="0" borderId="0" xfId="0" applyFont="1" applyAlignment="1">
      <alignment horizontal="left" vertical="center" indent="1"/>
    </xf>
    <xf numFmtId="0" fontId="7" fillId="0" borderId="21" xfId="0" applyFont="1" applyBorder="1" applyAlignment="1">
      <alignment horizontal="right" vertical="center"/>
    </xf>
    <xf numFmtId="0" fontId="7" fillId="0" borderId="26" xfId="0" applyFont="1" applyBorder="1" applyAlignment="1">
      <alignment horizontal="center" vertical="center" wrapText="1"/>
    </xf>
    <xf numFmtId="164" fontId="2" fillId="0" borderId="2" xfId="0" applyNumberFormat="1" applyFont="1" applyBorder="1" applyAlignment="1">
      <alignment horizontal="center" vertical="center"/>
    </xf>
    <xf numFmtId="14" fontId="2" fillId="0" borderId="10" xfId="0" applyNumberFormat="1" applyFont="1" applyBorder="1" applyAlignment="1">
      <alignment horizontal="center" vertical="center"/>
    </xf>
    <xf numFmtId="0" fontId="19" fillId="0" borderId="0" xfId="0" applyFont="1" applyAlignment="1">
      <alignment horizontal="left"/>
    </xf>
    <xf numFmtId="0" fontId="0" fillId="0" borderId="0" xfId="0" applyAlignment="1">
      <alignment horizontal="left"/>
    </xf>
    <xf numFmtId="0" fontId="24" fillId="0" borderId="20" xfId="0" applyFont="1" applyBorder="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wrapText="1"/>
    </xf>
    <xf numFmtId="0" fontId="22" fillId="0" borderId="0" xfId="0" applyFont="1"/>
    <xf numFmtId="1" fontId="22" fillId="0" borderId="0" xfId="0" applyNumberFormat="1" applyFont="1" applyAlignment="1">
      <alignment horizontal="center"/>
    </xf>
    <xf numFmtId="0" fontId="24" fillId="0" borderId="0" xfId="0" applyFont="1" applyAlignment="1">
      <alignment horizontal="left" vertical="center"/>
    </xf>
    <xf numFmtId="165" fontId="24" fillId="0" borderId="0" xfId="0" applyNumberFormat="1" applyFont="1" applyAlignment="1">
      <alignment horizontal="center" vertical="center"/>
    </xf>
    <xf numFmtId="0" fontId="1" fillId="0" borderId="0" xfId="0" applyFont="1" applyAlignment="1">
      <alignment horizontal="left" vertical="center"/>
    </xf>
    <xf numFmtId="0" fontId="12" fillId="3" borderId="0" xfId="0" applyFont="1" applyFill="1" applyAlignment="1">
      <alignment horizontal="left" vertical="center" wrapText="1"/>
    </xf>
    <xf numFmtId="1" fontId="27" fillId="8" borderId="15" xfId="0" applyNumberFormat="1"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left" vertical="center" wrapText="1"/>
    </xf>
    <xf numFmtId="0" fontId="17" fillId="7" borderId="3" xfId="0" applyFont="1" applyFill="1" applyBorder="1" applyAlignment="1">
      <alignment horizontal="left" vertical="center" indent="3"/>
    </xf>
    <xf numFmtId="0" fontId="21" fillId="0" borderId="0" xfId="0" applyFont="1" applyAlignment="1">
      <alignment horizontal="left"/>
    </xf>
    <xf numFmtId="0" fontId="28" fillId="0" borderId="0" xfId="0" applyFont="1" applyAlignment="1">
      <alignment horizontal="left"/>
    </xf>
    <xf numFmtId="0" fontId="29" fillId="0" borderId="0" xfId="0" applyFont="1" applyAlignment="1">
      <alignment horizontal="left"/>
    </xf>
    <xf numFmtId="0" fontId="24" fillId="0" borderId="0" xfId="0" applyFont="1"/>
    <xf numFmtId="0" fontId="24" fillId="0" borderId="0" xfId="0" applyFont="1" applyAlignment="1">
      <alignment horizontal="center"/>
    </xf>
    <xf numFmtId="0" fontId="0" fillId="0" borderId="20" xfId="0" applyBorder="1"/>
    <xf numFmtId="15" fontId="0" fillId="0" borderId="0" xfId="0" applyNumberFormat="1"/>
    <xf numFmtId="0" fontId="0" fillId="0" borderId="21" xfId="0" applyBorder="1"/>
    <xf numFmtId="0" fontId="0" fillId="0" borderId="22" xfId="0" applyBorder="1"/>
    <xf numFmtId="0" fontId="0" fillId="0" borderId="23" xfId="0" applyBorder="1"/>
    <xf numFmtId="0" fontId="0" fillId="0" borderId="12" xfId="0" applyBorder="1"/>
    <xf numFmtId="0" fontId="2" fillId="0" borderId="10" xfId="0" applyFont="1" applyBorder="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7" fillId="0" borderId="16" xfId="0" applyFont="1" applyBorder="1" applyAlignment="1">
      <alignment horizontal="left" vertical="center"/>
    </xf>
    <xf numFmtId="0" fontId="8" fillId="0" borderId="17" xfId="0" applyFont="1" applyBorder="1"/>
    <xf numFmtId="0" fontId="8" fillId="0" borderId="17" xfId="0" applyFont="1" applyBorder="1" applyAlignment="1">
      <alignment vertical="center"/>
    </xf>
    <xf numFmtId="0" fontId="8" fillId="0" borderId="20" xfId="0" applyFont="1" applyBorder="1"/>
    <xf numFmtId="16" fontId="0" fillId="0" borderId="0" xfId="0" applyNumberFormat="1"/>
    <xf numFmtId="0" fontId="17" fillId="6" borderId="3" xfId="0" applyFont="1" applyFill="1" applyBorder="1" applyAlignment="1">
      <alignment horizontal="left" vertical="center" indent="3"/>
    </xf>
    <xf numFmtId="0" fontId="3" fillId="0" borderId="0" xfId="0" applyFont="1" applyAlignment="1">
      <alignment horizontal="center"/>
    </xf>
    <xf numFmtId="0" fontId="8" fillId="3" borderId="3" xfId="0" applyFont="1" applyFill="1" applyBorder="1" applyAlignment="1">
      <alignment horizontal="center" vertical="center"/>
    </xf>
    <xf numFmtId="164" fontId="2" fillId="0" borderId="10" xfId="0" applyNumberFormat="1" applyFont="1" applyBorder="1" applyAlignment="1">
      <alignment horizontal="center" vertical="center"/>
    </xf>
    <xf numFmtId="0" fontId="24" fillId="0" borderId="0" xfId="0" applyFont="1" applyAlignment="1">
      <alignment horizontal="center" vertical="center" wrapText="1"/>
    </xf>
    <xf numFmtId="0" fontId="24" fillId="0" borderId="15" xfId="0" applyFont="1" applyBorder="1" applyAlignment="1">
      <alignment horizontal="center" vertical="center"/>
    </xf>
    <xf numFmtId="0" fontId="26" fillId="3" borderId="15" xfId="0" applyFont="1" applyFill="1" applyBorder="1" applyAlignment="1">
      <alignment horizontal="left" vertical="center" wrapText="1"/>
    </xf>
    <xf numFmtId="0" fontId="26" fillId="4" borderId="15"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0" fillId="0" borderId="15" xfId="0" applyBorder="1" applyAlignment="1">
      <alignment horizontal="center" vertical="center" wrapText="1"/>
    </xf>
    <xf numFmtId="1" fontId="22" fillId="0" borderId="15" xfId="0" applyNumberFormat="1" applyFont="1" applyBorder="1" applyAlignment="1">
      <alignment horizontal="center"/>
    </xf>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xf numFmtId="0" fontId="8" fillId="0" borderId="21" xfId="0" applyFont="1" applyBorder="1"/>
    <xf numFmtId="0" fontId="17" fillId="7" borderId="35" xfId="0" applyFont="1" applyFill="1" applyBorder="1" applyAlignment="1">
      <alignment horizontal="left" vertical="center" indent="3"/>
    </xf>
    <xf numFmtId="0" fontId="9" fillId="0" borderId="21" xfId="0" applyFont="1" applyBorder="1" applyAlignment="1">
      <alignment horizontal="center" vertical="center"/>
    </xf>
    <xf numFmtId="0" fontId="8" fillId="0" borderId="21" xfId="0" applyFont="1" applyBorder="1" applyAlignment="1">
      <alignment horizontal="center"/>
    </xf>
    <xf numFmtId="0" fontId="19" fillId="0" borderId="22" xfId="0" applyFont="1" applyBorder="1" applyAlignment="1">
      <alignment horizontal="center" vertical="center" wrapText="1"/>
    </xf>
    <xf numFmtId="2" fontId="24" fillId="0" borderId="0" xfId="0" applyNumberFormat="1" applyFont="1" applyAlignment="1">
      <alignment horizontal="center" vertical="center"/>
    </xf>
    <xf numFmtId="0" fontId="12" fillId="0" borderId="0" xfId="0" applyFont="1" applyAlignment="1">
      <alignment horizontal="center" vertical="center"/>
    </xf>
    <xf numFmtId="1" fontId="22" fillId="0" borderId="25" xfId="0" applyNumberFormat="1" applyFont="1" applyBorder="1" applyAlignment="1">
      <alignment horizontal="center"/>
    </xf>
    <xf numFmtId="0" fontId="19" fillId="0" borderId="0" xfId="0" applyFont="1" applyAlignment="1">
      <alignment horizontal="center" vertical="center"/>
    </xf>
    <xf numFmtId="1" fontId="19" fillId="0" borderId="0" xfId="0" applyNumberFormat="1" applyFont="1" applyAlignment="1">
      <alignment horizontal="center" vertical="center" wrapText="1"/>
    </xf>
    <xf numFmtId="1" fontId="27" fillId="9" borderId="15" xfId="0" applyNumberFormat="1" applyFont="1" applyFill="1" applyBorder="1" applyAlignment="1" applyProtection="1">
      <alignment horizontal="center" vertical="center"/>
      <protection locked="0"/>
    </xf>
    <xf numFmtId="1" fontId="22" fillId="9" borderId="15" xfId="0" applyNumberFormat="1" applyFont="1" applyFill="1" applyBorder="1" applyAlignment="1">
      <alignment horizontal="center"/>
    </xf>
    <xf numFmtId="1" fontId="22" fillId="9" borderId="16" xfId="0" applyNumberFormat="1" applyFont="1" applyFill="1" applyBorder="1" applyAlignment="1">
      <alignment horizontal="center"/>
    </xf>
    <xf numFmtId="1" fontId="27" fillId="0" borderId="15" xfId="0" applyNumberFormat="1" applyFont="1" applyBorder="1" applyAlignment="1" applyProtection="1">
      <alignment horizontal="center" vertical="center"/>
      <protection locked="0"/>
    </xf>
    <xf numFmtId="0" fontId="8" fillId="3" borderId="4" xfId="0" applyFont="1" applyFill="1" applyBorder="1" applyAlignment="1">
      <alignment horizontal="center" vertical="center"/>
    </xf>
    <xf numFmtId="16" fontId="19" fillId="0" borderId="0" xfId="0" applyNumberFormat="1" applyFont="1" applyAlignment="1">
      <alignment horizontal="left"/>
    </xf>
    <xf numFmtId="0" fontId="8" fillId="3" borderId="28" xfId="0" applyFont="1" applyFill="1" applyBorder="1" applyAlignment="1">
      <alignment horizontal="center" vertical="center"/>
    </xf>
    <xf numFmtId="0" fontId="17" fillId="6" borderId="28" xfId="0" applyFont="1" applyFill="1" applyBorder="1" applyAlignment="1">
      <alignment horizontal="left" vertical="center" indent="3"/>
    </xf>
    <xf numFmtId="0" fontId="17" fillId="7" borderId="28" xfId="0" applyFont="1" applyFill="1" applyBorder="1" applyAlignment="1">
      <alignment horizontal="left" vertical="center" indent="3"/>
    </xf>
    <xf numFmtId="0" fontId="8" fillId="0" borderId="30" xfId="0" applyFont="1" applyBorder="1" applyAlignment="1">
      <alignment horizontal="center"/>
    </xf>
    <xf numFmtId="0" fontId="8" fillId="0" borderId="31" xfId="0" applyFont="1" applyBorder="1"/>
    <xf numFmtId="0" fontId="17" fillId="6" borderId="4" xfId="0" applyFont="1" applyFill="1" applyBorder="1" applyAlignment="1">
      <alignment horizontal="left" vertical="center" indent="3"/>
    </xf>
    <xf numFmtId="0" fontId="17" fillId="7" borderId="4" xfId="0" applyFont="1" applyFill="1" applyBorder="1" applyAlignment="1">
      <alignment horizontal="left" vertical="center" indent="3"/>
    </xf>
    <xf numFmtId="0" fontId="8" fillId="0" borderId="27" xfId="0" applyFont="1" applyBorder="1"/>
    <xf numFmtId="0" fontId="8" fillId="0" borderId="30" xfId="0" applyFont="1" applyBorder="1"/>
    <xf numFmtId="0" fontId="17" fillId="7" borderId="33" xfId="0" applyFont="1" applyFill="1" applyBorder="1" applyAlignment="1">
      <alignment horizontal="left" vertical="center" indent="3"/>
    </xf>
    <xf numFmtId="0" fontId="9" fillId="0" borderId="31" xfId="0" applyFont="1" applyBorder="1" applyAlignment="1">
      <alignment horizontal="center" vertical="center"/>
    </xf>
    <xf numFmtId="0" fontId="8" fillId="0" borderId="31" xfId="0" applyFont="1" applyBorder="1" applyAlignment="1">
      <alignment horizontal="center"/>
    </xf>
    <xf numFmtId="0" fontId="8" fillId="0" borderId="27" xfId="0" applyFont="1" applyBorder="1" applyAlignment="1">
      <alignment horizontal="center"/>
    </xf>
    <xf numFmtId="0" fontId="17" fillId="7" borderId="32" xfId="0" applyFont="1" applyFill="1" applyBorder="1" applyAlignment="1">
      <alignment horizontal="left" vertical="center" indent="3"/>
    </xf>
    <xf numFmtId="0" fontId="8" fillId="0" borderId="5" xfId="0" applyFont="1" applyBorder="1"/>
    <xf numFmtId="0" fontId="8" fillId="0" borderId="29" xfId="0" applyFont="1" applyBorder="1"/>
    <xf numFmtId="0" fontId="38" fillId="0" borderId="0" xfId="0" applyFont="1"/>
    <xf numFmtId="0" fontId="15" fillId="0" borderId="0" xfId="0" applyFont="1" applyAlignment="1">
      <alignment horizontal="center"/>
    </xf>
    <xf numFmtId="0" fontId="38" fillId="0" borderId="0" xfId="0" applyFont="1" applyAlignment="1">
      <alignment horizontal="center"/>
    </xf>
    <xf numFmtId="0" fontId="39" fillId="0" borderId="0" xfId="0" applyFont="1"/>
    <xf numFmtId="164" fontId="38" fillId="0" borderId="0" xfId="0" applyNumberFormat="1" applyFont="1" applyAlignment="1">
      <alignment horizontal="center"/>
    </xf>
    <xf numFmtId="164" fontId="39" fillId="0" borderId="0" xfId="0" applyNumberFormat="1" applyFont="1"/>
    <xf numFmtId="164" fontId="38" fillId="0" borderId="0" xfId="0" applyNumberFormat="1" applyFont="1"/>
    <xf numFmtId="1" fontId="31" fillId="0" borderId="0" xfId="0" applyNumberFormat="1" applyFont="1" applyAlignment="1">
      <alignment horizontal="center" vertical="center"/>
    </xf>
    <xf numFmtId="0" fontId="40" fillId="0" borderId="0" xfId="0" applyFont="1" applyAlignment="1">
      <alignment horizontal="left"/>
    </xf>
    <xf numFmtId="0" fontId="8" fillId="0" borderId="0" xfId="0" applyFont="1" applyAlignment="1">
      <alignment horizontal="center" vertical="center"/>
    </xf>
    <xf numFmtId="0" fontId="41" fillId="0" borderId="0" xfId="0" applyFont="1" applyAlignment="1">
      <alignment horizontal="center" vertical="center"/>
    </xf>
    <xf numFmtId="1" fontId="12" fillId="0" borderId="0" xfId="0" applyNumberFormat="1" applyFont="1" applyAlignment="1">
      <alignment horizontal="center" vertical="center"/>
    </xf>
    <xf numFmtId="0" fontId="7" fillId="0" borderId="25" xfId="0" applyFont="1" applyBorder="1" applyAlignment="1">
      <alignment horizontal="center" vertical="center"/>
    </xf>
    <xf numFmtId="0" fontId="0" fillId="0" borderId="0" xfId="0" applyAlignment="1">
      <alignment horizontal="center" vertical="center"/>
    </xf>
    <xf numFmtId="15" fontId="0" fillId="0" borderId="20" xfId="0" applyNumberFormat="1" applyBorder="1"/>
    <xf numFmtId="15" fontId="0" fillId="0" borderId="21" xfId="0" applyNumberFormat="1" applyBorder="1"/>
    <xf numFmtId="1" fontId="0" fillId="0" borderId="23" xfId="0" applyNumberFormat="1" applyBorder="1"/>
    <xf numFmtId="1" fontId="0" fillId="0" borderId="12" xfId="0" applyNumberFormat="1" applyBorder="1" applyAlignment="1">
      <alignment horizontal="center" vertical="center"/>
    </xf>
    <xf numFmtId="0" fontId="15" fillId="0" borderId="0" xfId="0" applyFont="1" applyAlignment="1">
      <alignment horizontal="left" vertical="center"/>
    </xf>
    <xf numFmtId="166" fontId="24" fillId="0" borderId="0" xfId="0" applyNumberFormat="1" applyFont="1" applyAlignment="1">
      <alignment horizontal="left" vertical="center"/>
    </xf>
    <xf numFmtId="166" fontId="0" fillId="0" borderId="0" xfId="0" applyNumberFormat="1" applyAlignment="1">
      <alignment horizontal="left"/>
    </xf>
    <xf numFmtId="0" fontId="9" fillId="0" borderId="0" xfId="0" applyFont="1" applyAlignment="1">
      <alignment horizontal="left" vertical="center" wrapText="1"/>
    </xf>
    <xf numFmtId="0" fontId="22" fillId="0" borderId="0" xfId="0" applyFont="1" applyAlignment="1">
      <alignment horizontal="left" wrapText="1"/>
    </xf>
    <xf numFmtId="0" fontId="4" fillId="0" borderId="0" xfId="0" applyFont="1" applyAlignment="1">
      <alignment horizontal="left" vertical="center"/>
    </xf>
    <xf numFmtId="0" fontId="8" fillId="0" borderId="0" xfId="0" applyFont="1" applyAlignment="1">
      <alignment horizontal="left"/>
    </xf>
    <xf numFmtId="0" fontId="7" fillId="0" borderId="0" xfId="0" applyFont="1" applyAlignment="1">
      <alignment horizontal="left" vertical="center"/>
    </xf>
    <xf numFmtId="1" fontId="24" fillId="0" borderId="0" xfId="0" applyNumberFormat="1" applyFont="1" applyAlignment="1">
      <alignment horizontal="center" vertical="center"/>
    </xf>
    <xf numFmtId="0" fontId="22" fillId="0" borderId="0" xfId="0" applyFont="1" applyAlignment="1">
      <alignment horizontal="center" vertical="center"/>
    </xf>
    <xf numFmtId="0" fontId="43" fillId="0" borderId="0" xfId="0" applyFont="1" applyAlignment="1">
      <alignment horizontal="left" vertical="center"/>
    </xf>
    <xf numFmtId="0" fontId="9" fillId="0" borderId="0" xfId="0" applyFont="1" applyAlignment="1">
      <alignment horizontal="center" vertical="center"/>
    </xf>
    <xf numFmtId="1" fontId="12" fillId="11" borderId="15" xfId="0" applyNumberFormat="1" applyFont="1" applyFill="1" applyBorder="1" applyAlignment="1">
      <alignment horizontal="center" vertical="center"/>
    </xf>
    <xf numFmtId="0" fontId="45" fillId="0" borderId="0" xfId="0" applyFont="1"/>
    <xf numFmtId="0" fontId="48" fillId="0" borderId="0" xfId="0" applyFont="1"/>
    <xf numFmtId="0" fontId="11" fillId="0" borderId="0" xfId="0" applyFont="1" applyAlignment="1">
      <alignment horizontal="center"/>
    </xf>
    <xf numFmtId="0" fontId="10" fillId="0" borderId="0" xfId="0" applyFont="1" applyAlignment="1">
      <alignment horizontal="center" vertical="center"/>
    </xf>
    <xf numFmtId="0" fontId="4" fillId="0" borderId="0" xfId="0" applyFont="1" applyAlignment="1">
      <alignment horizontal="center"/>
    </xf>
    <xf numFmtId="0" fontId="21" fillId="0" borderId="0" xfId="0" applyFont="1" applyAlignment="1">
      <alignment horizontal="center" vertical="center"/>
    </xf>
    <xf numFmtId="0" fontId="48" fillId="0" borderId="0" xfId="0" applyFont="1" applyAlignment="1">
      <alignment horizontal="center" vertical="center"/>
    </xf>
    <xf numFmtId="0" fontId="8" fillId="0" borderId="0" xfId="0" applyFont="1" applyAlignment="1">
      <alignment wrapText="1"/>
    </xf>
    <xf numFmtId="0" fontId="48" fillId="0" borderId="0" xfId="0" applyFont="1" applyAlignment="1">
      <alignment wrapText="1"/>
    </xf>
    <xf numFmtId="0" fontId="13" fillId="7" borderId="19" xfId="0" applyFont="1" applyFill="1" applyBorder="1" applyAlignment="1">
      <alignment horizontal="center" vertical="center"/>
    </xf>
    <xf numFmtId="0" fontId="13" fillId="7" borderId="0" xfId="0" applyFont="1" applyFill="1" applyAlignment="1">
      <alignment horizontal="center" vertical="center"/>
    </xf>
    <xf numFmtId="0" fontId="13" fillId="7" borderId="21" xfId="0" applyFont="1" applyFill="1" applyBorder="1" applyAlignment="1">
      <alignment horizontal="center" vertical="center"/>
    </xf>
    <xf numFmtId="0" fontId="17" fillId="7" borderId="0" xfId="0" applyFont="1" applyFill="1" applyAlignment="1">
      <alignment horizontal="center" vertical="center"/>
    </xf>
    <xf numFmtId="0" fontId="17" fillId="7" borderId="21" xfId="0" applyFont="1" applyFill="1" applyBorder="1" applyAlignment="1">
      <alignment horizontal="center" vertical="center"/>
    </xf>
    <xf numFmtId="0" fontId="17" fillId="7" borderId="0" xfId="0" applyFont="1" applyFill="1" applyAlignment="1">
      <alignment horizontal="left" vertical="center" wrapText="1" indent="3"/>
    </xf>
    <xf numFmtId="0" fontId="17" fillId="7" borderId="21" xfId="0" applyFont="1" applyFill="1" applyBorder="1" applyAlignment="1">
      <alignment horizontal="left" vertical="center" wrapText="1" indent="3"/>
    </xf>
    <xf numFmtId="0" fontId="16" fillId="7" borderId="0" xfId="0" applyFont="1" applyFill="1" applyAlignment="1">
      <alignment horizontal="center" vertical="center" wrapText="1"/>
    </xf>
    <xf numFmtId="0" fontId="16" fillId="7" borderId="5" xfId="0" applyFont="1" applyFill="1" applyBorder="1" applyAlignment="1">
      <alignment horizontal="left" vertical="center" wrapText="1" indent="3"/>
    </xf>
    <xf numFmtId="0" fontId="16" fillId="7" borderId="24" xfId="0" applyFont="1" applyFill="1" applyBorder="1" applyAlignment="1">
      <alignment horizontal="left" vertical="center" wrapText="1" indent="3"/>
    </xf>
    <xf numFmtId="0" fontId="8" fillId="3" borderId="12"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0" xfId="0" applyFont="1" applyFill="1" applyAlignment="1">
      <alignment horizontal="center" vertical="center"/>
    </xf>
    <xf numFmtId="0" fontId="17" fillId="6" borderId="0" xfId="0" applyFont="1" applyFill="1" applyAlignment="1">
      <alignment horizontal="center" vertical="center"/>
    </xf>
    <xf numFmtId="0" fontId="17" fillId="6" borderId="0" xfId="0" applyFont="1" applyFill="1" applyAlignment="1">
      <alignment horizontal="center" vertical="center" wrapText="1"/>
    </xf>
    <xf numFmtId="0" fontId="7" fillId="3" borderId="0" xfId="0" applyFont="1" applyFill="1" applyAlignment="1">
      <alignment horizontal="center" vertical="center"/>
    </xf>
    <xf numFmtId="0" fontId="13" fillId="6" borderId="31" xfId="0" applyFont="1" applyFill="1" applyBorder="1" applyAlignment="1">
      <alignment horizontal="center" vertical="center"/>
    </xf>
    <xf numFmtId="0" fontId="17" fillId="6" borderId="31" xfId="0" applyFont="1" applyFill="1" applyBorder="1" applyAlignment="1">
      <alignment horizontal="center" vertical="center"/>
    </xf>
    <xf numFmtId="0" fontId="16" fillId="6" borderId="12" xfId="0" applyFont="1" applyFill="1" applyBorder="1" applyAlignment="1">
      <alignment horizontal="center" vertical="center" wrapText="1"/>
    </xf>
    <xf numFmtId="0" fontId="16" fillId="6" borderId="36"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6" borderId="0" xfId="0" applyFont="1" applyFill="1" applyAlignment="1">
      <alignment horizontal="center"/>
    </xf>
    <xf numFmtId="0" fontId="17" fillId="6" borderId="0" xfId="0" applyFont="1" applyFill="1"/>
    <xf numFmtId="0" fontId="16" fillId="6" borderId="12" xfId="0" applyFont="1" applyFill="1" applyBorder="1" applyAlignment="1">
      <alignment horizontal="left" vertical="center" wrapText="1"/>
    </xf>
    <xf numFmtId="0" fontId="13" fillId="7" borderId="21" xfId="0" applyFont="1" applyFill="1" applyBorder="1" applyAlignment="1">
      <alignment horizontal="center"/>
    </xf>
    <xf numFmtId="0" fontId="17" fillId="7" borderId="21" xfId="0" applyFont="1" applyFill="1" applyBorder="1" applyAlignment="1">
      <alignment horizontal="center"/>
    </xf>
    <xf numFmtId="0" fontId="8" fillId="3" borderId="0" xfId="0" applyFont="1" applyFill="1" applyAlignment="1">
      <alignment horizontal="center" vertical="center"/>
    </xf>
    <xf numFmtId="0" fontId="14" fillId="6" borderId="12" xfId="0" applyFont="1" applyFill="1" applyBorder="1" applyAlignment="1">
      <alignment horizontal="center" vertical="center" wrapText="1"/>
    </xf>
    <xf numFmtId="0" fontId="17" fillId="7" borderId="21" xfId="0" applyFont="1" applyFill="1" applyBorder="1" applyAlignment="1">
      <alignment horizontal="left" indent="3"/>
    </xf>
    <xf numFmtId="0" fontId="17" fillId="6" borderId="0" xfId="0" applyFont="1" applyFill="1" applyAlignment="1">
      <alignment horizontal="left" vertical="center" indent="3"/>
    </xf>
    <xf numFmtId="0" fontId="13" fillId="7" borderId="21" xfId="0" applyFont="1" applyFill="1" applyBorder="1" applyAlignment="1">
      <alignment horizontal="left" vertical="center" indent="3"/>
    </xf>
    <xf numFmtId="0" fontId="35" fillId="7" borderId="0" xfId="0" applyFont="1" applyFill="1" applyAlignment="1">
      <alignment horizontal="center" vertical="center" wrapText="1"/>
    </xf>
    <xf numFmtId="0" fontId="35" fillId="7" borderId="24" xfId="0" applyFont="1" applyFill="1" applyBorder="1" applyAlignment="1">
      <alignment horizontal="left" vertical="center" wrapText="1" indent="3"/>
    </xf>
    <xf numFmtId="0" fontId="33" fillId="7" borderId="21" xfId="0" applyFont="1" applyFill="1" applyBorder="1" applyAlignment="1">
      <alignment horizontal="center" vertical="center"/>
    </xf>
    <xf numFmtId="0" fontId="14" fillId="7" borderId="21" xfId="0" applyFont="1" applyFill="1" applyBorder="1" applyAlignment="1">
      <alignment horizontal="center" vertical="center" wrapText="1"/>
    </xf>
    <xf numFmtId="0" fontId="34" fillId="7" borderId="21" xfId="0" applyFont="1" applyFill="1" applyBorder="1" applyAlignment="1">
      <alignment horizontal="center" vertical="center" wrapText="1"/>
    </xf>
    <xf numFmtId="0" fontId="34" fillId="7" borderId="21" xfId="0" applyFont="1" applyFill="1" applyBorder="1" applyAlignment="1">
      <alignment horizontal="left" vertical="center" wrapText="1" indent="3"/>
    </xf>
    <xf numFmtId="0" fontId="14" fillId="7" borderId="21" xfId="0" applyFont="1" applyFill="1" applyBorder="1" applyAlignment="1">
      <alignment horizontal="center" vertical="center"/>
    </xf>
    <xf numFmtId="0" fontId="8" fillId="3" borderId="12" xfId="0" applyFont="1" applyFill="1" applyBorder="1" applyAlignment="1">
      <alignment horizontal="center" vertical="center" wrapText="1"/>
    </xf>
    <xf numFmtId="0" fontId="16" fillId="6" borderId="12" xfId="0" applyFont="1" applyFill="1" applyBorder="1" applyAlignment="1">
      <alignment horizontal="left" vertical="center" wrapText="1" indent="3"/>
    </xf>
    <xf numFmtId="0" fontId="8" fillId="3" borderId="12" xfId="0" applyFont="1" applyFill="1" applyBorder="1" applyAlignment="1">
      <alignment horizontal="left" vertical="center" indent="3"/>
    </xf>
    <xf numFmtId="0" fontId="30" fillId="10" borderId="21" xfId="0" applyFont="1" applyFill="1" applyBorder="1" applyAlignment="1">
      <alignment horizontal="center"/>
    </xf>
    <xf numFmtId="0" fontId="17" fillId="10" borderId="21" xfId="0" applyFont="1" applyFill="1" applyBorder="1" applyAlignment="1">
      <alignment horizontal="center" vertical="center"/>
    </xf>
    <xf numFmtId="0" fontId="16" fillId="7" borderId="21" xfId="0" applyFont="1" applyFill="1" applyBorder="1" applyAlignment="1">
      <alignment horizontal="center" vertical="center" wrapText="1"/>
    </xf>
    <xf numFmtId="0" fontId="7" fillId="3" borderId="29" xfId="0" applyFont="1" applyFill="1" applyBorder="1" applyAlignment="1">
      <alignment horizontal="center" vertical="center"/>
    </xf>
    <xf numFmtId="0" fontId="16" fillId="6" borderId="0" xfId="0" applyFont="1" applyFill="1" applyAlignment="1">
      <alignment horizontal="center" vertical="center" wrapText="1"/>
    </xf>
    <xf numFmtId="0" fontId="13" fillId="7" borderId="21"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7" fillId="6" borderId="5" xfId="0" applyFont="1" applyFill="1" applyBorder="1" applyAlignment="1">
      <alignment horizontal="left" vertical="center" wrapText="1" indent="3"/>
    </xf>
    <xf numFmtId="0" fontId="14" fillId="6" borderId="5" xfId="0" applyFont="1" applyFill="1" applyBorder="1" applyAlignment="1">
      <alignment horizontal="center" vertical="center" wrapText="1"/>
    </xf>
    <xf numFmtId="0" fontId="13" fillId="6" borderId="29" xfId="0" applyFont="1" applyFill="1" applyBorder="1" applyAlignment="1">
      <alignment horizontal="center" vertical="center"/>
    </xf>
    <xf numFmtId="0" fontId="23" fillId="0" borderId="0" xfId="0" applyFont="1" applyAlignment="1">
      <alignment horizontal="center"/>
    </xf>
    <xf numFmtId="0" fontId="16" fillId="7" borderId="21" xfId="0" applyFont="1" applyFill="1" applyBorder="1" applyAlignment="1">
      <alignment horizontal="left" vertical="center" wrapText="1" indent="3"/>
    </xf>
    <xf numFmtId="0" fontId="14" fillId="6" borderId="31" xfId="0" applyFont="1" applyFill="1" applyBorder="1" applyAlignment="1">
      <alignment horizontal="center" vertical="center"/>
    </xf>
    <xf numFmtId="0" fontId="14" fillId="6" borderId="36" xfId="0" applyFont="1" applyFill="1" applyBorder="1" applyAlignment="1">
      <alignment horizontal="center" vertical="center" wrapText="1"/>
    </xf>
    <xf numFmtId="0" fontId="22" fillId="0" borderId="0" xfId="0" applyFont="1" applyAlignment="1">
      <alignment horizontal="center" wrapText="1"/>
    </xf>
    <xf numFmtId="0" fontId="37" fillId="0" borderId="0" xfId="0" applyFont="1" applyAlignment="1">
      <alignment horizontal="center" vertical="center"/>
    </xf>
    <xf numFmtId="0" fontId="0" fillId="0" borderId="0" xfId="0" applyAlignment="1">
      <alignment horizontal="left" vertical="center"/>
    </xf>
    <xf numFmtId="1" fontId="46" fillId="0" borderId="0" xfId="0" applyNumberFormat="1" applyFont="1" applyAlignment="1">
      <alignment horizontal="center"/>
    </xf>
    <xf numFmtId="1" fontId="4" fillId="0" borderId="0" xfId="0" applyNumberFormat="1" applyFont="1" applyAlignment="1">
      <alignment horizontal="center" vertical="center"/>
    </xf>
    <xf numFmtId="0" fontId="2" fillId="0" borderId="0" xfId="0" applyFont="1" applyAlignment="1">
      <alignment horizontal="center" vertical="center"/>
    </xf>
    <xf numFmtId="1" fontId="47" fillId="0" borderId="0" xfId="0" applyNumberFormat="1" applyFont="1" applyAlignment="1">
      <alignment horizontal="center" vertical="center"/>
    </xf>
    <xf numFmtId="0" fontId="44" fillId="0" borderId="0" xfId="0" applyFont="1" applyAlignment="1">
      <alignment vertical="center"/>
    </xf>
    <xf numFmtId="164" fontId="0" fillId="0" borderId="0" xfId="0" applyNumberFormat="1"/>
    <xf numFmtId="1" fontId="4" fillId="0" borderId="0" xfId="0" applyNumberFormat="1" applyFont="1" applyAlignment="1">
      <alignment horizontal="left" vertical="center"/>
    </xf>
    <xf numFmtId="0" fontId="25" fillId="0" borderId="0" xfId="0" applyFont="1"/>
    <xf numFmtId="0" fontId="25" fillId="0" borderId="0" xfId="0" applyFont="1" applyAlignment="1">
      <alignment horizontal="left"/>
    </xf>
    <xf numFmtId="0" fontId="49" fillId="0" borderId="0" xfId="0" applyFont="1"/>
    <xf numFmtId="1" fontId="50" fillId="0" borderId="0" xfId="0" applyNumberFormat="1" applyFont="1" applyAlignment="1">
      <alignment horizontal="left"/>
    </xf>
    <xf numFmtId="0" fontId="7" fillId="0" borderId="0" xfId="0" applyFont="1" applyAlignment="1">
      <alignment horizontal="left"/>
    </xf>
    <xf numFmtId="0" fontId="7" fillId="0" borderId="0" xfId="0" applyFont="1" applyAlignment="1">
      <alignment horizontal="left" wrapText="1"/>
    </xf>
    <xf numFmtId="0" fontId="7" fillId="0" borderId="0" xfId="0" applyFont="1"/>
    <xf numFmtId="0" fontId="7" fillId="0" borderId="0" xfId="0" applyFont="1" applyAlignment="1">
      <alignment wrapText="1"/>
    </xf>
    <xf numFmtId="3" fontId="7" fillId="0" borderId="14" xfId="0" applyNumberFormat="1" applyFont="1" applyBorder="1" applyAlignment="1">
      <alignment horizontal="right" vertical="center"/>
    </xf>
    <xf numFmtId="0" fontId="11"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horizontal="left"/>
    </xf>
    <xf numFmtId="0" fontId="7" fillId="0" borderId="15" xfId="0" applyFont="1" applyBorder="1" applyAlignment="1">
      <alignment horizontal="left" vertical="center"/>
    </xf>
    <xf numFmtId="0" fontId="7" fillId="0" borderId="14" xfId="0" applyFont="1" applyBorder="1" applyAlignment="1">
      <alignment horizontal="center" vertical="center"/>
    </xf>
    <xf numFmtId="0" fontId="7" fillId="0" borderId="15" xfId="0" applyFont="1" applyBorder="1"/>
    <xf numFmtId="0" fontId="7" fillId="0" borderId="15" xfId="0" applyFont="1" applyBorder="1" applyAlignment="1">
      <alignment horizontal="center"/>
    </xf>
    <xf numFmtId="0" fontId="56" fillId="8" borderId="0" xfId="0" applyFont="1" applyFill="1" applyAlignment="1">
      <alignment horizontal="center" vertical="center" wrapText="1"/>
    </xf>
    <xf numFmtId="0" fontId="37" fillId="8" borderId="0" xfId="0" applyFont="1" applyFill="1" applyAlignment="1">
      <alignment horizontal="left" vertical="center" wrapText="1"/>
    </xf>
    <xf numFmtId="0" fontId="13" fillId="6" borderId="3" xfId="0" applyFont="1" applyFill="1" applyBorder="1" applyAlignment="1">
      <alignment horizontal="center" vertical="center"/>
    </xf>
    <xf numFmtId="0" fontId="13" fillId="6" borderId="0" xfId="0" applyFont="1" applyFill="1" applyAlignment="1">
      <alignment horizontal="center" vertical="center"/>
    </xf>
    <xf numFmtId="0" fontId="13" fillId="6" borderId="21"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0" xfId="0" applyFont="1" applyFill="1" applyAlignment="1">
      <alignment horizontal="center" vertical="center"/>
    </xf>
    <xf numFmtId="0" fontId="13" fillId="7" borderId="21" xfId="0" applyFont="1" applyFill="1" applyBorder="1" applyAlignment="1">
      <alignment horizontal="center" vertical="center"/>
    </xf>
    <xf numFmtId="0" fontId="17" fillId="7" borderId="3" xfId="0" applyFont="1" applyFill="1" applyBorder="1" applyAlignment="1">
      <alignment horizontal="center" vertical="center"/>
    </xf>
    <xf numFmtId="0" fontId="17" fillId="7" borderId="0" xfId="0" applyFont="1" applyFill="1" applyAlignment="1">
      <alignment horizontal="center" vertical="center"/>
    </xf>
    <xf numFmtId="0" fontId="17" fillId="7" borderId="21" xfId="0" applyFont="1" applyFill="1" applyBorder="1" applyAlignment="1">
      <alignment horizontal="center" vertical="center"/>
    </xf>
    <xf numFmtId="0" fontId="17" fillId="7" borderId="3"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21"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31" xfId="0" applyFont="1" applyFill="1" applyBorder="1" applyAlignment="1">
      <alignment horizontal="center" vertical="center" wrapText="1"/>
    </xf>
    <xf numFmtId="0" fontId="42" fillId="0" borderId="0" xfId="0" applyFont="1" applyAlignment="1">
      <alignment horizontal="center" vertical="center"/>
    </xf>
    <xf numFmtId="0" fontId="0" fillId="0" borderId="0" xfId="0"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23"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0"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19"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0" xfId="0" applyFont="1" applyFill="1" applyAlignment="1">
      <alignment horizontal="center" vertical="center"/>
    </xf>
    <xf numFmtId="0" fontId="17" fillId="6" borderId="21" xfId="0" applyFont="1" applyFill="1" applyBorder="1" applyAlignment="1">
      <alignment horizontal="center" vertical="center"/>
    </xf>
    <xf numFmtId="0" fontId="17" fillId="6" borderId="3"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21"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4" fillId="9" borderId="2"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1" xfId="0" applyFont="1" applyFill="1" applyBorder="1" applyAlignment="1">
      <alignment horizontal="center" vertical="center"/>
    </xf>
    <xf numFmtId="0" fontId="13" fillId="6" borderId="43"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13" xfId="0" applyFont="1" applyFill="1" applyBorder="1" applyAlignment="1">
      <alignment horizontal="left" vertical="center" wrapText="1"/>
    </xf>
    <xf numFmtId="0" fontId="17" fillId="10" borderId="3" xfId="0" applyFont="1" applyFill="1" applyBorder="1" applyAlignment="1">
      <alignment horizontal="center" vertical="center"/>
    </xf>
    <xf numFmtId="0" fontId="17" fillId="10" borderId="0" xfId="0" applyFont="1" applyFill="1" applyAlignment="1">
      <alignment horizontal="center" vertical="center"/>
    </xf>
    <xf numFmtId="0" fontId="17" fillId="10" borderId="21" xfId="0" applyFont="1" applyFill="1" applyBorder="1" applyAlignment="1">
      <alignment horizontal="center" vertical="center"/>
    </xf>
    <xf numFmtId="0" fontId="17" fillId="7" borderId="3" xfId="0" applyFont="1" applyFill="1" applyBorder="1" applyAlignment="1">
      <alignment horizontal="left" vertical="center" wrapText="1" indent="3"/>
    </xf>
    <xf numFmtId="0" fontId="17" fillId="7" borderId="0" xfId="0" applyFont="1" applyFill="1" applyAlignment="1">
      <alignment horizontal="left" vertical="center" wrapText="1" indent="3"/>
    </xf>
    <xf numFmtId="0" fontId="17" fillId="7" borderId="31" xfId="0" applyFont="1" applyFill="1" applyBorder="1" applyAlignment="1">
      <alignment horizontal="left" vertical="center" wrapText="1" indent="3"/>
    </xf>
    <xf numFmtId="0" fontId="16" fillId="7" borderId="4" xfId="0" applyFont="1" applyFill="1" applyBorder="1" applyAlignment="1">
      <alignment horizontal="left" vertical="center" wrapText="1" indent="3"/>
    </xf>
    <xf numFmtId="0" fontId="16" fillId="7" borderId="5" xfId="0" applyFont="1" applyFill="1" applyBorder="1" applyAlignment="1">
      <alignment horizontal="left" vertical="center" wrapText="1" indent="3"/>
    </xf>
    <xf numFmtId="0" fontId="16" fillId="7" borderId="27" xfId="0" applyFont="1" applyFill="1" applyBorder="1" applyAlignment="1">
      <alignment horizontal="left" vertical="center" wrapText="1" indent="3"/>
    </xf>
    <xf numFmtId="0" fontId="13" fillId="3" borderId="34"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21" xfId="0" applyFont="1" applyFill="1" applyBorder="1" applyAlignment="1">
      <alignment horizontal="center" vertical="center"/>
    </xf>
    <xf numFmtId="0" fontId="13" fillId="6" borderId="42" xfId="0" applyFont="1" applyFill="1" applyBorder="1" applyAlignment="1">
      <alignment horizontal="left" vertical="center" wrapText="1"/>
    </xf>
    <xf numFmtId="0" fontId="13" fillId="6" borderId="31" xfId="0" applyFont="1" applyFill="1" applyBorder="1" applyAlignment="1">
      <alignment horizontal="left" vertical="center" wrapText="1"/>
    </xf>
    <xf numFmtId="0" fontId="13" fillId="6" borderId="36" xfId="0" applyFont="1" applyFill="1" applyBorder="1" applyAlignment="1">
      <alignment horizontal="left" vertical="center" wrapText="1"/>
    </xf>
    <xf numFmtId="0" fontId="13" fillId="6" borderId="31" xfId="0" applyFont="1" applyFill="1" applyBorder="1" applyAlignment="1">
      <alignment horizontal="center" vertical="center"/>
    </xf>
    <xf numFmtId="0" fontId="17" fillId="6" borderId="31" xfId="0" applyFont="1" applyFill="1" applyBorder="1" applyAlignment="1">
      <alignment horizontal="center" vertical="center"/>
    </xf>
    <xf numFmtId="0" fontId="16"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36" xfId="0" applyFont="1" applyFill="1" applyBorder="1" applyAlignment="1">
      <alignment horizontal="center" vertical="center" wrapText="1"/>
    </xf>
    <xf numFmtId="0" fontId="16" fillId="7" borderId="24" xfId="0" applyFont="1" applyFill="1" applyBorder="1" applyAlignment="1">
      <alignment horizontal="left" vertical="center" wrapText="1" indent="3"/>
    </xf>
    <xf numFmtId="0" fontId="14" fillId="9" borderId="4" xfId="0" applyFont="1" applyFill="1" applyBorder="1" applyAlignment="1">
      <alignment horizontal="center" vertical="center"/>
    </xf>
    <xf numFmtId="0" fontId="14" fillId="9" borderId="5" xfId="0" applyFont="1" applyFill="1" applyBorder="1" applyAlignment="1">
      <alignment horizontal="center" vertical="center"/>
    </xf>
    <xf numFmtId="0" fontId="14" fillId="9" borderId="27" xfId="0" applyFont="1" applyFill="1" applyBorder="1" applyAlignment="1">
      <alignment horizontal="center" vertical="center"/>
    </xf>
    <xf numFmtId="0" fontId="17" fillId="7" borderId="21" xfId="0" applyFont="1" applyFill="1" applyBorder="1" applyAlignment="1">
      <alignment horizontal="left" vertical="center" wrapText="1" indent="3"/>
    </xf>
    <xf numFmtId="0" fontId="13" fillId="6" borderId="44" xfId="0" applyFont="1" applyFill="1" applyBorder="1" applyAlignment="1">
      <alignment horizontal="left" vertical="center" wrapText="1"/>
    </xf>
    <xf numFmtId="0" fontId="13" fillId="7" borderId="16" xfId="0" applyFont="1" applyFill="1" applyBorder="1" applyAlignment="1">
      <alignment horizontal="left" vertical="center" wrapText="1"/>
    </xf>
    <xf numFmtId="0" fontId="13" fillId="7" borderId="26" xfId="0" applyFont="1" applyFill="1" applyBorder="1" applyAlignment="1">
      <alignment horizontal="left" vertical="center" wrapText="1"/>
    </xf>
    <xf numFmtId="0" fontId="13" fillId="7" borderId="9"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19" xfId="0" applyFont="1" applyFill="1" applyBorder="1" applyAlignment="1">
      <alignment horizontal="center" vertical="center"/>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30" fillId="10" borderId="3" xfId="0" applyFont="1" applyFill="1" applyBorder="1" applyAlignment="1">
      <alignment horizontal="center"/>
    </xf>
    <xf numFmtId="0" fontId="30" fillId="10" borderId="0" xfId="0" applyFont="1" applyFill="1" applyAlignment="1">
      <alignment horizontal="center"/>
    </xf>
    <xf numFmtId="0" fontId="30" fillId="10" borderId="21" xfId="0" applyFont="1" applyFill="1" applyBorder="1" applyAlignment="1">
      <alignment horizontal="center"/>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27" xfId="0" applyFont="1" applyFill="1" applyBorder="1" applyAlignment="1">
      <alignment horizontal="center" vertical="center"/>
    </xf>
    <xf numFmtId="0" fontId="13" fillId="7" borderId="28" xfId="0" applyFont="1" applyFill="1" applyBorder="1" applyAlignment="1">
      <alignment horizontal="center" vertical="center"/>
    </xf>
    <xf numFmtId="0" fontId="13" fillId="7" borderId="29" xfId="0" applyFont="1" applyFill="1" applyBorder="1" applyAlignment="1">
      <alignment horizontal="center" vertical="center"/>
    </xf>
    <xf numFmtId="0" fontId="13" fillId="7" borderId="40" xfId="0" applyFont="1" applyFill="1" applyBorder="1" applyAlignment="1">
      <alignment horizontal="center" vertical="center"/>
    </xf>
    <xf numFmtId="0" fontId="13" fillId="7" borderId="21" xfId="0" applyFont="1" applyFill="1" applyBorder="1" applyAlignment="1">
      <alignment horizontal="left" vertical="center" wrapText="1"/>
    </xf>
    <xf numFmtId="0" fontId="13" fillId="7" borderId="24" xfId="0" applyFont="1" applyFill="1" applyBorder="1" applyAlignment="1">
      <alignment horizontal="left"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3" fillId="7" borderId="35" xfId="0" applyFont="1" applyFill="1" applyBorder="1" applyAlignment="1">
      <alignment horizontal="left" vertical="center" wrapText="1"/>
    </xf>
    <xf numFmtId="0" fontId="13" fillId="7" borderId="41" xfId="0" applyFont="1" applyFill="1" applyBorder="1" applyAlignment="1">
      <alignment horizontal="left" vertical="center" wrapText="1"/>
    </xf>
    <xf numFmtId="0" fontId="17" fillId="6" borderId="3" xfId="0" applyFont="1" applyFill="1" applyBorder="1" applyAlignment="1">
      <alignment horizontal="center"/>
    </xf>
    <xf numFmtId="0" fontId="17" fillId="6" borderId="0" xfId="0" applyFont="1" applyFill="1" applyAlignment="1">
      <alignment horizontal="center"/>
    </xf>
    <xf numFmtId="0" fontId="17" fillId="6" borderId="21" xfId="0" applyFont="1" applyFill="1" applyBorder="1" applyAlignment="1">
      <alignment horizontal="center"/>
    </xf>
    <xf numFmtId="0" fontId="13" fillId="7" borderId="19"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3" fillId="7" borderId="3"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7" borderId="21"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21" xfId="0" applyFont="1" applyFill="1" applyBorder="1" applyAlignment="1">
      <alignment horizontal="center" vertical="center" wrapText="1"/>
    </xf>
    <xf numFmtId="0" fontId="17" fillId="6" borderId="3" xfId="0" applyFont="1" applyFill="1" applyBorder="1"/>
    <xf numFmtId="0" fontId="17" fillId="6" borderId="0" xfId="0" applyFont="1" applyFill="1"/>
    <xf numFmtId="0" fontId="17" fillId="6" borderId="21" xfId="0" applyFont="1" applyFill="1" applyBorder="1"/>
    <xf numFmtId="0" fontId="16" fillId="6" borderId="11" xfId="0" applyFont="1" applyFill="1" applyBorder="1" applyAlignment="1">
      <alignment horizontal="left" vertical="center" wrapText="1"/>
    </xf>
    <xf numFmtId="0" fontId="16" fillId="6" borderId="12" xfId="0" applyFont="1" applyFill="1" applyBorder="1" applyAlignment="1">
      <alignment horizontal="left" vertical="center" wrapText="1"/>
    </xf>
    <xf numFmtId="0" fontId="16" fillId="6" borderId="23" xfId="0" applyFont="1" applyFill="1" applyBorder="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center" vertical="center"/>
    </xf>
    <xf numFmtId="0" fontId="32" fillId="0" borderId="0" xfId="0" applyFont="1" applyAlignment="1">
      <alignment horizontal="center" vertical="center" wrapText="1"/>
    </xf>
    <xf numFmtId="0" fontId="18" fillId="0" borderId="0" xfId="0" applyFont="1" applyAlignment="1">
      <alignment horizontal="center" vertical="top"/>
    </xf>
    <xf numFmtId="0" fontId="4" fillId="0" borderId="0" xfId="0" applyFont="1" applyAlignment="1">
      <alignment horizontal="center" vertical="center"/>
    </xf>
    <xf numFmtId="0" fontId="7" fillId="0" borderId="6" xfId="0" applyFont="1" applyBorder="1" applyAlignment="1">
      <alignment horizontal="center" vertical="center"/>
    </xf>
    <xf numFmtId="0" fontId="13" fillId="6" borderId="34" xfId="0" applyFont="1" applyFill="1" applyBorder="1" applyAlignment="1">
      <alignment horizontal="left" vertical="center" wrapText="1"/>
    </xf>
    <xf numFmtId="0" fontId="13" fillId="7" borderId="3" xfId="0" applyFont="1" applyFill="1" applyBorder="1" applyAlignment="1">
      <alignment horizontal="center"/>
    </xf>
    <xf numFmtId="0" fontId="13" fillId="7" borderId="0" xfId="0" applyFont="1" applyFill="1" applyAlignment="1">
      <alignment horizontal="center"/>
    </xf>
    <xf numFmtId="0" fontId="13" fillId="7" borderId="21" xfId="0" applyFont="1" applyFill="1" applyBorder="1" applyAlignment="1">
      <alignment horizontal="center"/>
    </xf>
    <xf numFmtId="0" fontId="17" fillId="7" borderId="3" xfId="0" applyFont="1" applyFill="1" applyBorder="1" applyAlignment="1">
      <alignment horizontal="center"/>
    </xf>
    <xf numFmtId="0" fontId="17" fillId="7" borderId="0" xfId="0" applyFont="1" applyFill="1" applyAlignment="1">
      <alignment horizontal="center"/>
    </xf>
    <xf numFmtId="0" fontId="17" fillId="7" borderId="21" xfId="0" applyFont="1" applyFill="1" applyBorder="1" applyAlignment="1">
      <alignment horizontal="center"/>
    </xf>
    <xf numFmtId="0" fontId="14" fillId="6" borderId="36" xfId="0" applyFont="1" applyFill="1" applyBorder="1" applyAlignment="1">
      <alignment horizontal="center" vertical="center" wrapText="1"/>
    </xf>
    <xf numFmtId="0" fontId="13" fillId="7" borderId="31" xfId="0" applyFont="1" applyFill="1" applyBorder="1" applyAlignment="1">
      <alignment horizontal="center" vertical="center"/>
    </xf>
    <xf numFmtId="0" fontId="17" fillId="7" borderId="31" xfId="0" applyFont="1" applyFill="1" applyBorder="1" applyAlignment="1">
      <alignment horizontal="center" vertical="center"/>
    </xf>
    <xf numFmtId="0" fontId="33" fillId="7" borderId="3" xfId="0" applyFont="1" applyFill="1" applyBorder="1" applyAlignment="1">
      <alignment horizontal="center" vertical="center"/>
    </xf>
    <xf numFmtId="0" fontId="33" fillId="7" borderId="0" xfId="0" applyFont="1" applyFill="1" applyAlignment="1">
      <alignment horizontal="center" vertical="center"/>
    </xf>
    <xf numFmtId="0" fontId="33" fillId="7" borderId="21" xfId="0" applyFont="1" applyFill="1" applyBorder="1" applyAlignment="1">
      <alignment horizontal="center" vertical="center"/>
    </xf>
    <xf numFmtId="0" fontId="14" fillId="7" borderId="3"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21" xfId="0" applyFont="1" applyFill="1" applyBorder="1" applyAlignment="1">
      <alignment horizontal="center" vertical="center" wrapText="1"/>
    </xf>
    <xf numFmtId="0" fontId="34" fillId="7" borderId="3" xfId="0" applyFont="1" applyFill="1" applyBorder="1" applyAlignment="1">
      <alignment horizontal="center" vertical="center" wrapText="1"/>
    </xf>
    <xf numFmtId="0" fontId="34" fillId="7" borderId="0" xfId="0" applyFont="1" applyFill="1" applyAlignment="1">
      <alignment horizontal="center" vertical="center" wrapText="1"/>
    </xf>
    <xf numFmtId="0" fontId="34" fillId="7" borderId="21" xfId="0" applyFont="1" applyFill="1" applyBorder="1" applyAlignment="1">
      <alignment horizontal="center" vertical="center" wrapText="1"/>
    </xf>
    <xf numFmtId="0" fontId="34" fillId="7" borderId="3" xfId="0" applyFont="1" applyFill="1" applyBorder="1" applyAlignment="1">
      <alignment horizontal="left" vertical="center" wrapText="1" indent="3"/>
    </xf>
    <xf numFmtId="0" fontId="34" fillId="7" borderId="0" xfId="0" applyFont="1" applyFill="1" applyAlignment="1">
      <alignment horizontal="left" vertical="center" wrapText="1" indent="3"/>
    </xf>
    <xf numFmtId="0" fontId="34" fillId="7" borderId="21" xfId="0" applyFont="1" applyFill="1" applyBorder="1" applyAlignment="1">
      <alignment horizontal="left" vertical="center" wrapText="1" indent="3"/>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9" xfId="0" applyFont="1" applyFill="1" applyBorder="1" applyAlignment="1">
      <alignment horizontal="center" vertical="center"/>
    </xf>
    <xf numFmtId="0" fontId="12" fillId="0" borderId="12" xfId="0" applyFont="1" applyBorder="1" applyAlignment="1">
      <alignment horizontal="center" vertical="center"/>
    </xf>
    <xf numFmtId="0" fontId="31" fillId="3" borderId="22"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23" xfId="0" applyFont="1" applyFill="1" applyBorder="1" applyAlignment="1">
      <alignment horizontal="center" vertical="center" wrapText="1"/>
    </xf>
    <xf numFmtId="0" fontId="12" fillId="4" borderId="17"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4" xfId="0" applyFont="1" applyFill="1" applyBorder="1" applyAlignment="1">
      <alignment horizontal="center" vertical="center"/>
    </xf>
    <xf numFmtId="0" fontId="12" fillId="5" borderId="37" xfId="0" applyFont="1" applyFill="1" applyBorder="1" applyAlignment="1">
      <alignment horizontal="center" vertical="center"/>
    </xf>
    <xf numFmtId="0" fontId="12" fillId="5" borderId="38" xfId="0" applyFont="1" applyFill="1" applyBorder="1" applyAlignment="1">
      <alignment horizontal="center" vertical="center"/>
    </xf>
    <xf numFmtId="0" fontId="12" fillId="5" borderId="39" xfId="0" applyFont="1" applyFill="1" applyBorder="1" applyAlignment="1">
      <alignment horizontal="center" vertical="center"/>
    </xf>
    <xf numFmtId="0" fontId="35" fillId="7" borderId="3" xfId="0" applyFont="1" applyFill="1" applyBorder="1" applyAlignment="1">
      <alignment horizontal="center" vertical="center" wrapText="1"/>
    </xf>
    <xf numFmtId="0" fontId="35" fillId="7" borderId="0" xfId="0" applyFont="1" applyFill="1" applyAlignment="1">
      <alignment horizontal="center" vertical="center" wrapText="1"/>
    </xf>
    <xf numFmtId="0" fontId="35" fillId="7" borderId="31" xfId="0" applyFont="1" applyFill="1" applyBorder="1" applyAlignment="1">
      <alignment horizontal="center" vertical="center" wrapText="1"/>
    </xf>
    <xf numFmtId="0" fontId="35" fillId="7" borderId="4" xfId="0" applyFont="1" applyFill="1" applyBorder="1" applyAlignment="1">
      <alignment horizontal="left" vertical="center" wrapText="1" indent="3"/>
    </xf>
    <xf numFmtId="0" fontId="35" fillId="7" borderId="5" xfId="0" applyFont="1" applyFill="1" applyBorder="1" applyAlignment="1">
      <alignment horizontal="left" vertical="center" wrapText="1" indent="3"/>
    </xf>
    <xf numFmtId="0" fontId="35" fillId="7" borderId="24" xfId="0" applyFont="1" applyFill="1" applyBorder="1" applyAlignment="1">
      <alignment horizontal="left" vertical="center" wrapText="1" indent="3"/>
    </xf>
    <xf numFmtId="0" fontId="17" fillId="7" borderId="3" xfId="0" applyFont="1" applyFill="1" applyBorder="1" applyAlignment="1">
      <alignment horizontal="left" indent="3"/>
    </xf>
    <xf numFmtId="0" fontId="17" fillId="7" borderId="0" xfId="0" applyFont="1" applyFill="1" applyAlignment="1">
      <alignment horizontal="left" indent="3"/>
    </xf>
    <xf numFmtId="0" fontId="17" fillId="7" borderId="21" xfId="0" applyFont="1" applyFill="1" applyBorder="1" applyAlignment="1">
      <alignment horizontal="left" indent="3"/>
    </xf>
    <xf numFmtId="0" fontId="13" fillId="6" borderId="28" xfId="0" applyFont="1" applyFill="1" applyBorder="1" applyAlignment="1">
      <alignment horizontal="center" vertical="center"/>
    </xf>
    <xf numFmtId="0" fontId="13" fillId="6" borderId="29" xfId="0" applyFont="1" applyFill="1" applyBorder="1" applyAlignment="1">
      <alignment horizontal="center" vertical="center"/>
    </xf>
    <xf numFmtId="0" fontId="13" fillId="6" borderId="40" xfId="0" applyFont="1" applyFill="1" applyBorder="1" applyAlignment="1">
      <alignment horizontal="center" vertical="center"/>
    </xf>
    <xf numFmtId="0" fontId="17" fillId="6" borderId="3" xfId="0" applyFont="1" applyFill="1" applyBorder="1" applyAlignment="1">
      <alignment horizontal="left" vertical="center" indent="3"/>
    </xf>
    <xf numFmtId="0" fontId="17" fillId="6" borderId="0" xfId="0" applyFont="1" applyFill="1" applyAlignment="1">
      <alignment horizontal="left" vertical="center" indent="3"/>
    </xf>
    <xf numFmtId="0" fontId="17" fillId="6" borderId="21" xfId="0" applyFont="1" applyFill="1" applyBorder="1" applyAlignment="1">
      <alignment horizontal="left" vertical="center" indent="3"/>
    </xf>
    <xf numFmtId="0" fontId="13" fillId="7" borderId="3" xfId="0" applyFont="1" applyFill="1" applyBorder="1" applyAlignment="1">
      <alignment horizontal="left" vertical="center" indent="3"/>
    </xf>
    <xf numFmtId="0" fontId="13" fillId="7" borderId="0" xfId="0" applyFont="1" applyFill="1" applyAlignment="1">
      <alignment horizontal="left" vertical="center" indent="3"/>
    </xf>
    <xf numFmtId="0" fontId="13" fillId="7" borderId="21" xfId="0" applyFont="1" applyFill="1" applyBorder="1" applyAlignment="1">
      <alignment horizontal="left" vertical="center" indent="3"/>
    </xf>
    <xf numFmtId="0" fontId="17" fillId="6" borderId="4" xfId="0" applyFont="1" applyFill="1" applyBorder="1" applyAlignment="1">
      <alignment horizontal="left" vertical="center" wrapText="1" indent="3"/>
    </xf>
    <xf numFmtId="0" fontId="17" fillId="6" borderId="5" xfId="0" applyFont="1" applyFill="1" applyBorder="1" applyAlignment="1">
      <alignment horizontal="left" vertical="center" wrapText="1" indent="3"/>
    </xf>
    <xf numFmtId="0" fontId="17" fillId="6" borderId="24" xfId="0" applyFont="1" applyFill="1" applyBorder="1" applyAlignment="1">
      <alignment horizontal="left" vertical="center" wrapText="1" indent="3"/>
    </xf>
    <xf numFmtId="0" fontId="14" fillId="7" borderId="3" xfId="0" applyFont="1" applyFill="1" applyBorder="1" applyAlignment="1">
      <alignment horizontal="center" vertical="center"/>
    </xf>
    <xf numFmtId="0" fontId="14" fillId="7" borderId="0" xfId="0" applyFont="1" applyFill="1" applyAlignment="1">
      <alignment horizontal="center" vertical="center"/>
    </xf>
    <xf numFmtId="0" fontId="14" fillId="7" borderId="21"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16" fillId="7" borderId="21" xfId="0" applyFont="1" applyFill="1" applyBorder="1" applyAlignment="1">
      <alignment horizontal="center" vertical="center" wrapText="1"/>
    </xf>
    <xf numFmtId="0" fontId="16" fillId="6" borderId="11" xfId="0" applyFont="1" applyFill="1" applyBorder="1" applyAlignment="1">
      <alignment horizontal="left" vertical="center" wrapText="1" indent="3"/>
    </xf>
    <xf numFmtId="0" fontId="16" fillId="6" borderId="12" xfId="0" applyFont="1" applyFill="1" applyBorder="1" applyAlignment="1">
      <alignment horizontal="left" vertical="center" wrapText="1" indent="3"/>
    </xf>
    <xf numFmtId="0" fontId="16" fillId="6" borderId="23" xfId="0" applyFont="1" applyFill="1" applyBorder="1" applyAlignment="1">
      <alignment horizontal="left" vertical="center" wrapText="1" indent="3"/>
    </xf>
    <xf numFmtId="0" fontId="13" fillId="7" borderId="45" xfId="0" applyFont="1" applyFill="1" applyBorder="1" applyAlignment="1">
      <alignment horizontal="left" vertical="center" wrapText="1"/>
    </xf>
    <xf numFmtId="0" fontId="8" fillId="3" borderId="3" xfId="0" applyFont="1" applyFill="1" applyBorder="1" applyAlignment="1">
      <alignment horizontal="center" vertical="center"/>
    </xf>
    <xf numFmtId="0" fontId="8" fillId="3" borderId="0" xfId="0" applyFont="1" applyFill="1" applyAlignment="1">
      <alignment horizontal="center" vertical="center"/>
    </xf>
    <xf numFmtId="0" fontId="8" fillId="3" borderId="21" xfId="0" applyFont="1" applyFill="1" applyBorder="1" applyAlignment="1">
      <alignment horizontal="center" vertical="center"/>
    </xf>
    <xf numFmtId="0" fontId="8" fillId="3" borderId="11" xfId="0" applyFont="1" applyFill="1" applyBorder="1" applyAlignment="1">
      <alignment horizontal="left" vertical="center" indent="3"/>
    </xf>
    <xf numFmtId="0" fontId="8" fillId="3" borderId="12" xfId="0" applyFont="1" applyFill="1" applyBorder="1" applyAlignment="1">
      <alignment horizontal="left" vertical="center" indent="3"/>
    </xf>
    <xf numFmtId="0" fontId="8" fillId="3" borderId="23" xfId="0" applyFont="1" applyFill="1" applyBorder="1" applyAlignment="1">
      <alignment horizontal="left" vertical="center" indent="3"/>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1"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5" fillId="0" borderId="0" xfId="0" applyFont="1" applyAlignment="1">
      <alignment horizontal="center" vertical="center"/>
    </xf>
    <xf numFmtId="0" fontId="0" fillId="0" borderId="0" xfId="0"/>
    <xf numFmtId="0" fontId="11" fillId="0" borderId="0" xfId="0" applyFont="1" applyAlignment="1">
      <alignment horizontal="center" vertical="center"/>
    </xf>
    <xf numFmtId="0" fontId="15" fillId="0" borderId="0" xfId="0" applyFont="1" applyAlignment="1">
      <alignment horizontal="center"/>
    </xf>
    <xf numFmtId="0" fontId="38"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xf>
    <xf numFmtId="0" fontId="0" fillId="0" borderId="8" xfId="0" applyBorder="1" applyAlignment="1">
      <alignment horizontal="left" vertical="center" wrapText="1"/>
    </xf>
    <xf numFmtId="0" fontId="0" fillId="0" borderId="13"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horizontal="left" vertical="center" wrapText="1"/>
    </xf>
    <xf numFmtId="17" fontId="3" fillId="0" borderId="0" xfId="0" applyNumberFormat="1" applyFont="1" applyAlignment="1">
      <alignment horizontal="center" vertical="center"/>
    </xf>
    <xf numFmtId="0" fontId="55" fillId="0" borderId="0" xfId="0" applyFont="1" applyAlignment="1">
      <alignment horizontal="center" vertical="center"/>
    </xf>
    <xf numFmtId="0" fontId="38" fillId="0" borderId="0" xfId="0" applyFont="1"/>
    <xf numFmtId="0" fontId="52" fillId="12" borderId="46" xfId="0" applyFont="1" applyFill="1" applyBorder="1" applyAlignment="1">
      <alignment horizontal="center" vertical="center"/>
    </xf>
    <xf numFmtId="0" fontId="52" fillId="12" borderId="47" xfId="0" applyFont="1" applyFill="1" applyBorder="1" applyAlignment="1">
      <alignment horizontal="center" vertical="center"/>
    </xf>
    <xf numFmtId="0" fontId="52" fillId="12" borderId="48" xfId="0" applyFont="1" applyFill="1" applyBorder="1" applyAlignment="1">
      <alignment horizontal="center" vertical="center"/>
    </xf>
    <xf numFmtId="0" fontId="59" fillId="12" borderId="49" xfId="0" applyFont="1" applyFill="1" applyBorder="1" applyAlignment="1">
      <alignment horizontal="left" vertical="center"/>
    </xf>
    <xf numFmtId="0" fontId="59" fillId="12" borderId="0" xfId="0" applyFont="1" applyFill="1" applyAlignment="1">
      <alignment horizontal="left" vertical="center"/>
    </xf>
    <xf numFmtId="0" fontId="59" fillId="12" borderId="50" xfId="0" applyFont="1" applyFill="1" applyBorder="1" applyAlignment="1">
      <alignment horizontal="left" vertical="center"/>
    </xf>
    <xf numFmtId="0" fontId="59" fillId="12" borderId="51" xfId="0" applyFont="1" applyFill="1" applyBorder="1" applyAlignment="1">
      <alignment horizontal="left" vertical="center" wrapText="1"/>
    </xf>
    <xf numFmtId="0" fontId="59" fillId="12" borderId="52" xfId="0" applyFont="1" applyFill="1" applyBorder="1" applyAlignment="1">
      <alignment horizontal="left" vertical="center" wrapText="1"/>
    </xf>
    <xf numFmtId="0" fontId="59" fillId="12" borderId="53" xfId="0" applyFont="1" applyFill="1" applyBorder="1" applyAlignment="1">
      <alignment horizontal="left" vertical="center" wrapText="1"/>
    </xf>
    <xf numFmtId="0" fontId="60" fillId="14" borderId="57" xfId="0" applyFont="1" applyFill="1" applyBorder="1" applyAlignment="1">
      <alignment horizontal="center" vertical="center"/>
    </xf>
    <xf numFmtId="0" fontId="60" fillId="14" borderId="58" xfId="0" applyFont="1" applyFill="1" applyBorder="1" applyAlignment="1">
      <alignment horizontal="center" vertical="center"/>
    </xf>
    <xf numFmtId="0" fontId="60" fillId="14" borderId="59" xfId="0" applyFont="1" applyFill="1" applyBorder="1" applyAlignment="1">
      <alignment horizontal="center" vertical="center"/>
    </xf>
    <xf numFmtId="0" fontId="58" fillId="14" borderId="60" xfId="0" applyFont="1" applyFill="1" applyBorder="1" applyAlignment="1">
      <alignment horizontal="center" vertical="center" wrapText="1"/>
    </xf>
    <xf numFmtId="0" fontId="58" fillId="14" borderId="61" xfId="0" applyFont="1" applyFill="1" applyBorder="1" applyAlignment="1">
      <alignment horizontal="center" vertical="center" wrapText="1"/>
    </xf>
    <xf numFmtId="0" fontId="58" fillId="14" borderId="62" xfId="0" applyFont="1" applyFill="1" applyBorder="1" applyAlignment="1">
      <alignment horizontal="center" vertical="center" wrapText="1"/>
    </xf>
    <xf numFmtId="0" fontId="53" fillId="0" borderId="0" xfId="0" applyFont="1" applyAlignment="1">
      <alignment horizontal="center" vertical="center"/>
    </xf>
    <xf numFmtId="0" fontId="54" fillId="0" borderId="0" xfId="0" applyFont="1" applyAlignment="1">
      <alignment horizontal="center" vertical="center"/>
    </xf>
    <xf numFmtId="0" fontId="57" fillId="13" borderId="54" xfId="0" applyFont="1" applyFill="1" applyBorder="1" applyAlignment="1">
      <alignment horizontal="center" vertical="center" wrapText="1"/>
    </xf>
    <xf numFmtId="0" fontId="57" fillId="13" borderId="55" xfId="0" applyFont="1" applyFill="1" applyBorder="1" applyAlignment="1">
      <alignment horizontal="center" vertical="center" wrapText="1"/>
    </xf>
    <xf numFmtId="0" fontId="57" fillId="13" borderId="56" xfId="0" applyFont="1" applyFill="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18" fillId="0" borderId="0" xfId="0" applyFont="1" applyAlignment="1">
      <alignment horizontal="center" vertical="center"/>
    </xf>
    <xf numFmtId="0" fontId="7" fillId="0" borderId="0" xfId="0" applyFont="1" applyAlignment="1">
      <alignment horizontal="center" vertical="center"/>
    </xf>
    <xf numFmtId="0" fontId="25" fillId="0" borderId="0" xfId="0" applyFont="1" applyAlignment="1">
      <alignment horizontal="center" vertical="center"/>
    </xf>
    <xf numFmtId="0" fontId="37" fillId="0" borderId="0" xfId="0" applyFont="1" applyAlignment="1">
      <alignment horizontal="center" vertical="center"/>
    </xf>
    <xf numFmtId="0" fontId="51"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03300"/>
      <color rgb="FF99FF66"/>
      <color rgb="FFFFFF99"/>
      <color rgb="FFBEFDB9"/>
      <color rgb="FFFFFF00"/>
      <color rgb="FF783A06"/>
      <color rgb="FFA9F3F5"/>
      <color rgb="FFA8FDA1"/>
      <color rgb="FF99FD91"/>
      <color rgb="FF80ED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828675</xdr:colOff>
      <xdr:row>15</xdr:row>
      <xdr:rowOff>419100</xdr:rowOff>
    </xdr:from>
    <xdr:to>
      <xdr:col>6</xdr:col>
      <xdr:colOff>1412627</xdr:colOff>
      <xdr:row>19</xdr:row>
      <xdr:rowOff>19050</xdr:rowOff>
    </xdr:to>
    <xdr:pic>
      <xdr:nvPicPr>
        <xdr:cNvPr id="7" name="Image 6" descr="Résultat de recherche d'images pour &quot;clipart gymnastique humoristique&quot;">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0050" y="3962400"/>
          <a:ext cx="1422152"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5</xdr:col>
      <xdr:colOff>171450</xdr:colOff>
      <xdr:row>10</xdr:row>
      <xdr:rowOff>66675</xdr:rowOff>
    </xdr:to>
    <xdr:pic>
      <xdr:nvPicPr>
        <xdr:cNvPr id="5" name="Image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0050" y="190500"/>
          <a:ext cx="3152775" cy="1924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0</xdr:row>
      <xdr:rowOff>133350</xdr:rowOff>
    </xdr:from>
    <xdr:to>
      <xdr:col>3</xdr:col>
      <xdr:colOff>1485899</xdr:colOff>
      <xdr:row>19</xdr:row>
      <xdr:rowOff>180975</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133350"/>
          <a:ext cx="1724024" cy="1457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5747</xdr:colOff>
      <xdr:row>1</xdr:row>
      <xdr:rowOff>109002</xdr:rowOff>
    </xdr:from>
    <xdr:to>
      <xdr:col>3</xdr:col>
      <xdr:colOff>1730039</xdr:colOff>
      <xdr:row>11</xdr:row>
      <xdr:rowOff>167292</xdr:rowOff>
    </xdr:to>
    <xdr:pic>
      <xdr:nvPicPr>
        <xdr:cNvPr id="3" name="Image 2">
          <a:extLst>
            <a:ext uri="{FF2B5EF4-FFF2-40B4-BE49-F238E27FC236}">
              <a16:creationId xmlns:a16="http://schemas.microsoft.com/office/drawing/2014/main" id="{2B66E825-34AA-448C-B73A-E5E64BC350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12" y="274232"/>
          <a:ext cx="2035313" cy="2342346"/>
        </a:xfrm>
        <a:prstGeom prst="rect">
          <a:avLst/>
        </a:prstGeom>
      </xdr:spPr>
    </xdr:pic>
    <xdr:clientData/>
  </xdr:twoCellAnchor>
  <xdr:twoCellAnchor editAs="oneCell">
    <xdr:from>
      <xdr:col>4</xdr:col>
      <xdr:colOff>1060458</xdr:colOff>
      <xdr:row>9</xdr:row>
      <xdr:rowOff>149448</xdr:rowOff>
    </xdr:from>
    <xdr:to>
      <xdr:col>6</xdr:col>
      <xdr:colOff>532999</xdr:colOff>
      <xdr:row>15</xdr:row>
      <xdr:rowOff>109002</xdr:rowOff>
    </xdr:to>
    <xdr:pic>
      <xdr:nvPicPr>
        <xdr:cNvPr id="5" name="Image 4">
          <a:extLst>
            <a:ext uri="{FF2B5EF4-FFF2-40B4-BE49-F238E27FC236}">
              <a16:creationId xmlns:a16="http://schemas.microsoft.com/office/drawing/2014/main" id="{6139EDA6-774C-4157-8816-B0F9DE4998D7}"/>
            </a:ext>
          </a:extLst>
        </xdr:cNvPr>
        <xdr:cNvPicPr>
          <a:picLocks noChangeAspect="1"/>
        </xdr:cNvPicPr>
      </xdr:nvPicPr>
      <xdr:blipFill>
        <a:blip xmlns:r="http://schemas.openxmlformats.org/officeDocument/2006/relationships" r:embed="rId2"/>
        <a:stretch>
          <a:fillRect/>
        </a:stretch>
      </xdr:blipFill>
      <xdr:spPr>
        <a:xfrm>
          <a:off x="3879080" y="1753147"/>
          <a:ext cx="1805195" cy="1504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xdr:colOff>
      <xdr:row>0</xdr:row>
      <xdr:rowOff>257174</xdr:rowOff>
    </xdr:from>
    <xdr:to>
      <xdr:col>3</xdr:col>
      <xdr:colOff>323850</xdr:colOff>
      <xdr:row>5</xdr:row>
      <xdr:rowOff>180974</xdr:rowOff>
    </xdr:to>
    <xdr:pic>
      <xdr:nvPicPr>
        <xdr:cNvPr id="4" name="Imag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1" y="257174"/>
          <a:ext cx="2238374" cy="1476375"/>
        </a:xfrm>
        <a:prstGeom prst="rect">
          <a:avLst/>
        </a:prstGeom>
      </xdr:spPr>
    </xdr:pic>
    <xdr:clientData/>
  </xdr:twoCellAnchor>
  <xdr:twoCellAnchor editAs="oneCell">
    <xdr:from>
      <xdr:col>3</xdr:col>
      <xdr:colOff>1752600</xdr:colOff>
      <xdr:row>13</xdr:row>
      <xdr:rowOff>66675</xdr:rowOff>
    </xdr:from>
    <xdr:to>
      <xdr:col>4</xdr:col>
      <xdr:colOff>781050</xdr:colOff>
      <xdr:row>16</xdr:row>
      <xdr:rowOff>66675</xdr:rowOff>
    </xdr:to>
    <xdr:pic>
      <xdr:nvPicPr>
        <xdr:cNvPr id="5" name="Image 4" descr="Résultat de recherche d'images pour &quot;CLIP'ART MARCHE NORDIQUE&quot;">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1350" y="3448050"/>
          <a:ext cx="1428750"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R381"/>
  <sheetViews>
    <sheetView windowProtection="1" workbookViewId="0">
      <pane ySplit="17" topLeftCell="A275" activePane="bottomLeft" state="frozen"/>
      <selection pane="bottomLeft" activeCell="J358" sqref="J358"/>
    </sheetView>
  </sheetViews>
  <sheetFormatPr baseColWidth="10" defaultColWidth="11.44140625" defaultRowHeight="14.4" x14ac:dyDescent="0.3"/>
  <cols>
    <col min="1" max="2" width="1.6640625" style="25" customWidth="1"/>
    <col min="3" max="3" width="4.6640625" style="25" customWidth="1"/>
    <col min="4" max="4" width="34.109375" style="25" bestFit="1" customWidth="1"/>
    <col min="5" max="6" width="17.44140625" style="25" customWidth="1"/>
    <col min="7" max="7" width="17.44140625" style="25" hidden="1" customWidth="1"/>
    <col min="8" max="8" width="17.44140625" style="25" customWidth="1"/>
    <col min="9" max="9" width="11.44140625" style="25"/>
    <col min="10" max="10" width="22.33203125" style="25" bestFit="1" customWidth="1"/>
    <col min="11" max="11" width="22" style="126" customWidth="1"/>
    <col min="12" max="13" width="0" style="25" hidden="1" customWidth="1"/>
    <col min="14" max="14" width="3" style="25" customWidth="1"/>
    <col min="15" max="15" width="8.5546875" style="21" bestFit="1" customWidth="1"/>
    <col min="16" max="16" width="10.88671875" bestFit="1" customWidth="1"/>
    <col min="17" max="17" width="11.88671875" bestFit="1" customWidth="1"/>
    <col min="18" max="18" width="11.33203125" customWidth="1"/>
    <col min="19" max="16384" width="11.44140625" style="25"/>
  </cols>
  <sheetData>
    <row r="1" spans="1:18" customFormat="1" ht="54.75" customHeight="1" x14ac:dyDescent="0.3">
      <c r="B1" s="29"/>
      <c r="F1" s="32" t="s">
        <v>66</v>
      </c>
      <c r="G1" s="32" t="s">
        <v>71</v>
      </c>
      <c r="H1" s="33" t="s">
        <v>72</v>
      </c>
      <c r="I1" s="63" t="s">
        <v>73</v>
      </c>
      <c r="J1" s="63" t="s">
        <v>194</v>
      </c>
      <c r="K1" s="34" t="s">
        <v>67</v>
      </c>
      <c r="M1" s="22" t="s">
        <v>60</v>
      </c>
      <c r="N1" s="64" t="s">
        <v>60</v>
      </c>
      <c r="O1" s="65" t="s">
        <v>111</v>
      </c>
      <c r="P1" s="66" t="s">
        <v>69</v>
      </c>
      <c r="Q1" s="67" t="s">
        <v>70</v>
      </c>
      <c r="R1" s="68" t="s">
        <v>90</v>
      </c>
    </row>
    <row r="2" spans="1:18" customFormat="1" ht="12" customHeight="1" x14ac:dyDescent="0.3">
      <c r="B2" s="29"/>
      <c r="C2" s="242"/>
      <c r="D2" s="243"/>
      <c r="E2" s="27" t="s">
        <v>190</v>
      </c>
      <c r="F2" s="20"/>
      <c r="G2" s="20" t="s">
        <v>146</v>
      </c>
      <c r="H2" s="48"/>
      <c r="I2" s="58"/>
      <c r="J2" s="58"/>
      <c r="K2" s="21"/>
      <c r="L2" t="s">
        <v>101</v>
      </c>
      <c r="M2" s="23">
        <f>SUM(M19:M364)</f>
        <v>0</v>
      </c>
      <c r="N2" s="23">
        <f>SUM(N27:N352)</f>
        <v>47</v>
      </c>
      <c r="O2" s="30"/>
      <c r="P2" s="30"/>
      <c r="Q2" s="30"/>
    </row>
    <row r="3" spans="1:18" customFormat="1" ht="12" customHeight="1" x14ac:dyDescent="0.3">
      <c r="B3" s="52"/>
      <c r="C3" s="130"/>
      <c r="F3" s="36" t="s">
        <v>74</v>
      </c>
      <c r="G3" s="20"/>
      <c r="I3" s="48">
        <v>3</v>
      </c>
      <c r="J3" s="48" t="s">
        <v>195</v>
      </c>
      <c r="K3" s="123">
        <v>43528</v>
      </c>
      <c r="L3" t="s">
        <v>102</v>
      </c>
      <c r="M3" s="26" t="e">
        <f>SUM(#REF!)</f>
        <v>#REF!</v>
      </c>
      <c r="N3" s="69">
        <f>SUM(O3:Q3)</f>
        <v>3</v>
      </c>
      <c r="O3" s="85">
        <f>COUNTIFS(O27:O348,"alain m.")</f>
        <v>0</v>
      </c>
      <c r="P3" s="85">
        <f>COUNTIFS(P27:P348,"alain m.")</f>
        <v>1</v>
      </c>
      <c r="Q3" s="85">
        <f>COUNTIFS(Q27:Q348,"alain m.")</f>
        <v>2</v>
      </c>
      <c r="R3" s="85">
        <f>COUNTIFS(R27:R348,"alain m.")</f>
        <v>0</v>
      </c>
    </row>
    <row r="4" spans="1:18" customFormat="1" ht="12" customHeight="1" x14ac:dyDescent="0.3">
      <c r="B4" s="52"/>
      <c r="C4" s="130"/>
      <c r="F4" s="112" t="s">
        <v>75</v>
      </c>
      <c r="G4" s="20" t="s">
        <v>147</v>
      </c>
      <c r="H4" s="21"/>
      <c r="I4" s="48">
        <v>2</v>
      </c>
      <c r="J4" s="48"/>
      <c r="K4" s="123">
        <v>43524</v>
      </c>
      <c r="L4" t="s">
        <v>102</v>
      </c>
      <c r="M4" s="26" t="e">
        <f>SUM(#REF!)</f>
        <v>#REF!</v>
      </c>
      <c r="N4" s="69">
        <f>SUM(O4:Q4)</f>
        <v>3</v>
      </c>
      <c r="O4" s="85">
        <f>COUNTIFS(O27:O348,"bernard m.")</f>
        <v>0</v>
      </c>
      <c r="P4" s="85">
        <f>COUNTIFS(P27:P348,"bernard m.")</f>
        <v>2</v>
      </c>
      <c r="Q4" s="85">
        <f>COUNTIFS(Q27:Q348,"bernard m.")</f>
        <v>1</v>
      </c>
      <c r="R4" s="85">
        <f>COUNTIFS(R27:R348,"bernard m.")</f>
        <v>0</v>
      </c>
    </row>
    <row r="5" spans="1:18" customFormat="1" ht="12" customHeight="1" x14ac:dyDescent="0.3">
      <c r="B5" s="52"/>
      <c r="C5" s="130"/>
      <c r="F5" s="36" t="s">
        <v>76</v>
      </c>
      <c r="G5" s="20"/>
      <c r="H5" s="48"/>
      <c r="I5" s="48">
        <v>5</v>
      </c>
      <c r="J5" s="48" t="s">
        <v>206</v>
      </c>
      <c r="K5" s="123">
        <v>43535</v>
      </c>
      <c r="L5" t="s">
        <v>102</v>
      </c>
      <c r="M5" s="26" t="e">
        <f>SUM(#REF!)</f>
        <v>#REF!</v>
      </c>
      <c r="N5" s="69">
        <f t="shared" ref="N5:N15" si="0">SUM(O5:Q5)</f>
        <v>3</v>
      </c>
      <c r="O5" s="85">
        <f>COUNTIFS(O27:O348,"christian h.")</f>
        <v>0</v>
      </c>
      <c r="P5" s="85">
        <f>COUNTIFS(P27:P348,"christian h.")</f>
        <v>1</v>
      </c>
      <c r="Q5" s="85">
        <f>COUNTIFS(Q27:Q348,"christian h.")</f>
        <v>2</v>
      </c>
      <c r="R5" s="85">
        <f>COUNTIFS(R27:R348,"christian.h")</f>
        <v>0</v>
      </c>
    </row>
    <row r="6" spans="1:18" customFormat="1" ht="12" customHeight="1" x14ac:dyDescent="0.3">
      <c r="B6" s="52"/>
      <c r="C6" s="130"/>
      <c r="E6" s="48">
        <v>4</v>
      </c>
      <c r="F6" s="36" t="s">
        <v>77</v>
      </c>
      <c r="G6" s="20"/>
      <c r="H6" s="20" t="s">
        <v>110</v>
      </c>
      <c r="I6" s="48">
        <v>11</v>
      </c>
      <c r="J6" s="48"/>
      <c r="K6" s="123">
        <v>43549</v>
      </c>
      <c r="L6" t="s">
        <v>102</v>
      </c>
      <c r="M6" s="26" t="e">
        <f>SUM(#REF!)</f>
        <v>#REF!</v>
      </c>
      <c r="N6" s="83">
        <f t="shared" si="0"/>
        <v>4</v>
      </c>
      <c r="O6" s="85">
        <f>COUNTIFS(O27:O348,"christine r.")</f>
        <v>2</v>
      </c>
      <c r="P6" s="85">
        <f>COUNTIFS(P27:P348,"christine r.")</f>
        <v>1</v>
      </c>
      <c r="Q6" s="85">
        <f>COUNTIFS(Q27:Q348,"christine r.")</f>
        <v>1</v>
      </c>
      <c r="R6" s="85">
        <f>COUNTIFS(R27:R348,"christine r.")</f>
        <v>0</v>
      </c>
    </row>
    <row r="7" spans="1:18" customFormat="1" ht="12" customHeight="1" x14ac:dyDescent="0.3">
      <c r="B7" s="52"/>
      <c r="C7" s="28"/>
      <c r="E7" s="48"/>
      <c r="F7" s="36" t="s">
        <v>78</v>
      </c>
      <c r="G7" s="20" t="s">
        <v>147</v>
      </c>
      <c r="I7" s="48">
        <v>6</v>
      </c>
      <c r="J7" s="48" t="s">
        <v>197</v>
      </c>
      <c r="K7" s="123">
        <v>43538</v>
      </c>
      <c r="L7" t="s">
        <v>102</v>
      </c>
      <c r="M7" s="26" t="e">
        <f>SUM(#REF!)</f>
        <v>#REF!</v>
      </c>
      <c r="N7" s="69">
        <f t="shared" si="0"/>
        <v>3</v>
      </c>
      <c r="O7" s="31">
        <f>COUNTIFS(O27:O348,"dominique d.")</f>
        <v>0</v>
      </c>
      <c r="P7" s="31">
        <f>COUNTIFS(P27:P348,"dominique d.")</f>
        <v>2</v>
      </c>
      <c r="Q7" s="31">
        <f>COUNTIFS(Q27:Q348,"dominique d.")</f>
        <v>1</v>
      </c>
      <c r="R7" s="31">
        <f>COUNTIFS(R27:R348,"dominique d.")</f>
        <v>0</v>
      </c>
    </row>
    <row r="8" spans="1:18" customFormat="1" ht="12" customHeight="1" x14ac:dyDescent="0.3">
      <c r="B8" s="52"/>
      <c r="C8" s="28"/>
      <c r="E8" s="48"/>
      <c r="F8" s="36" t="s">
        <v>79</v>
      </c>
      <c r="G8" s="20" t="s">
        <v>148</v>
      </c>
      <c r="I8" s="48">
        <v>8</v>
      </c>
      <c r="J8" s="48" t="s">
        <v>196</v>
      </c>
      <c r="K8" s="123">
        <v>43545</v>
      </c>
      <c r="L8" t="s">
        <v>102</v>
      </c>
      <c r="M8" s="26" t="e">
        <f>SUM(#REF!)</f>
        <v>#REF!</v>
      </c>
      <c r="N8" s="69">
        <f t="shared" si="0"/>
        <v>2</v>
      </c>
      <c r="O8" s="31">
        <f>COUNTIFS(O27:O348,"georges a.")</f>
        <v>0</v>
      </c>
      <c r="P8" s="31">
        <f>COUNTIFS(P27:P348,"georges a.")</f>
        <v>2</v>
      </c>
      <c r="Q8" s="31">
        <f>COUNTIFS(Q27:Q348,"georges a.")</f>
        <v>0</v>
      </c>
      <c r="R8" s="31">
        <f>COUNTIFS(R27:R348,"georges a.")</f>
        <v>0</v>
      </c>
    </row>
    <row r="9" spans="1:18" customFormat="1" ht="12" customHeight="1" x14ac:dyDescent="0.3">
      <c r="B9" s="52"/>
      <c r="C9" s="28"/>
      <c r="E9" s="48">
        <v>1</v>
      </c>
      <c r="F9" s="36" t="s">
        <v>80</v>
      </c>
      <c r="G9" s="20"/>
      <c r="H9" t="s">
        <v>110</v>
      </c>
      <c r="I9" s="48">
        <v>7</v>
      </c>
      <c r="J9" s="48" t="s">
        <v>201</v>
      </c>
      <c r="K9" s="123">
        <v>43542</v>
      </c>
      <c r="L9" t="s">
        <v>102</v>
      </c>
      <c r="M9" s="26" t="e">
        <f>SUM(#REF!)</f>
        <v>#REF!</v>
      </c>
      <c r="N9" s="83">
        <f t="shared" si="0"/>
        <v>5</v>
      </c>
      <c r="O9" s="85">
        <f>COUNTIFS(O27:O348,"gérard l.")</f>
        <v>3</v>
      </c>
      <c r="P9" s="85">
        <f>COUNTIFS(P27:P348,"gérard l.")</f>
        <v>2</v>
      </c>
      <c r="Q9" s="85">
        <f>COUNTIFS(Q27:Q348,"gérard l.")</f>
        <v>0</v>
      </c>
      <c r="R9" s="85">
        <f>COUNTIFS(R27:R348,"gérard l.")</f>
        <v>0</v>
      </c>
    </row>
    <row r="10" spans="1:18" s="13" customFormat="1" ht="12" customHeight="1" x14ac:dyDescent="0.3">
      <c r="A10"/>
      <c r="B10" s="52"/>
      <c r="C10" s="28"/>
      <c r="D10"/>
      <c r="E10" s="195">
        <v>2</v>
      </c>
      <c r="F10" s="38" t="s">
        <v>81</v>
      </c>
      <c r="G10" s="20"/>
      <c r="H10" s="20" t="s">
        <v>110</v>
      </c>
      <c r="I10" s="48">
        <v>9</v>
      </c>
      <c r="J10" s="48" t="s">
        <v>197</v>
      </c>
      <c r="K10" s="123">
        <v>43545</v>
      </c>
      <c r="L10" s="13" t="s">
        <v>102</v>
      </c>
      <c r="M10" s="26" t="e">
        <f>SUM(#REF!)</f>
        <v>#REF!</v>
      </c>
      <c r="N10" s="83">
        <f t="shared" si="0"/>
        <v>5</v>
      </c>
      <c r="O10" s="82">
        <f>COUNTIFS(O27:O348,"gilles m.")</f>
        <v>3</v>
      </c>
      <c r="P10" s="82">
        <f>COUNTIFS(P27:P348,"gilles m.")</f>
        <v>1</v>
      </c>
      <c r="Q10" s="82">
        <f>COUNTIFS(Q27:Q348,"gilles m.")</f>
        <v>1</v>
      </c>
      <c r="R10" s="82">
        <f>COUNTIFS(R27:R348,"gilles m.")</f>
        <v>0</v>
      </c>
    </row>
    <row r="11" spans="1:18" s="48" customFormat="1" ht="12" customHeight="1" x14ac:dyDescent="0.3">
      <c r="A11"/>
      <c r="B11" s="52"/>
      <c r="C11" s="28"/>
      <c r="D11"/>
      <c r="F11" s="36" t="s">
        <v>82</v>
      </c>
      <c r="G11" s="87" t="s">
        <v>147</v>
      </c>
      <c r="H11" s="21" t="s">
        <v>85</v>
      </c>
      <c r="I11" s="48">
        <v>12</v>
      </c>
      <c r="J11" s="48" t="s">
        <v>205</v>
      </c>
      <c r="K11" s="123">
        <v>43552</v>
      </c>
      <c r="L11" s="48" t="s">
        <v>102</v>
      </c>
      <c r="M11" s="26" t="e">
        <f>SUM(#REF!)</f>
        <v>#REF!</v>
      </c>
      <c r="N11" s="69">
        <f t="shared" si="0"/>
        <v>2</v>
      </c>
      <c r="O11" s="82">
        <f>COUNTIFS(O27:O348,"jacques r.")</f>
        <v>0</v>
      </c>
      <c r="P11" s="82">
        <f>COUNTIFS(P27:P348,"jacques r.")</f>
        <v>0</v>
      </c>
      <c r="Q11" s="82">
        <f>COUNTIFS(Q27:Q348,"jacques r.")</f>
        <v>2</v>
      </c>
      <c r="R11" s="82">
        <f>COUNTIFS(R27:R348,"jacques r.")</f>
        <v>0</v>
      </c>
    </row>
    <row r="12" spans="1:18" s="48" customFormat="1" ht="12" customHeight="1" x14ac:dyDescent="0.3">
      <c r="A12"/>
      <c r="B12" s="52"/>
      <c r="C12" s="28"/>
      <c r="D12"/>
      <c r="E12" s="48">
        <v>3</v>
      </c>
      <c r="F12" s="36" t="s">
        <v>83</v>
      </c>
      <c r="G12" s="20"/>
      <c r="H12" t="s">
        <v>185</v>
      </c>
      <c r="I12" s="48">
        <v>10</v>
      </c>
      <c r="J12" s="48" t="s">
        <v>207</v>
      </c>
      <c r="K12" s="123">
        <v>43549</v>
      </c>
      <c r="L12" s="48" t="s">
        <v>102</v>
      </c>
      <c r="M12" s="26" t="e">
        <f>SUM(#REF!)</f>
        <v>#REF!</v>
      </c>
      <c r="N12" s="83">
        <f t="shared" si="0"/>
        <v>4</v>
      </c>
      <c r="O12" s="82">
        <f>COUNTIFS(O27:O348,"jean-pierre c.")</f>
        <v>2</v>
      </c>
      <c r="P12" s="82">
        <f>COUNTIFS(P27:P348,"jean-pierre c.")</f>
        <v>2</v>
      </c>
      <c r="Q12" s="82">
        <f>COUNTIFS(Q27:Q348,"jean-pierre c.")</f>
        <v>0</v>
      </c>
      <c r="R12" s="82">
        <f>COUNTIFS(R27:R348,"jean-pierre c.")</f>
        <v>0</v>
      </c>
    </row>
    <row r="13" spans="1:18" customFormat="1" ht="12" customHeight="1" x14ac:dyDescent="0.3">
      <c r="B13" s="52"/>
      <c r="C13" s="28"/>
      <c r="F13" s="38" t="s">
        <v>109</v>
      </c>
      <c r="G13" s="20"/>
      <c r="H13" s="21" t="s">
        <v>143</v>
      </c>
      <c r="I13" s="48">
        <v>4</v>
      </c>
      <c r="J13" s="48" t="s">
        <v>203</v>
      </c>
      <c r="K13" s="123">
        <v>43531</v>
      </c>
      <c r="M13" s="26" t="e">
        <f>SUM(#REF!)</f>
        <v>#REF!</v>
      </c>
      <c r="N13" s="69">
        <f t="shared" si="0"/>
        <v>2</v>
      </c>
      <c r="O13" s="31">
        <f>COUNTIFS(O27:O348,"patrick m.")</f>
        <v>0</v>
      </c>
      <c r="P13" s="31">
        <f>COUNTIFS(P27:P348,"patrick m.")</f>
        <v>2</v>
      </c>
      <c r="Q13" s="31">
        <f>COUNTIFS(Q27:Q348,"patrick m.")</f>
        <v>0</v>
      </c>
      <c r="R13" s="31">
        <f>COUNTIFS(R27:R348,"patrick m.")</f>
        <v>0</v>
      </c>
    </row>
    <row r="14" spans="1:18" s="48" customFormat="1" ht="12" customHeight="1" x14ac:dyDescent="0.3">
      <c r="A14"/>
      <c r="B14" s="52"/>
      <c r="C14" s="28"/>
      <c r="D14"/>
      <c r="F14" s="36" t="s">
        <v>84</v>
      </c>
      <c r="G14" s="37"/>
      <c r="H14" s="20" t="s">
        <v>62</v>
      </c>
      <c r="I14" s="48">
        <v>1</v>
      </c>
      <c r="J14" s="48" t="s">
        <v>204</v>
      </c>
      <c r="K14" s="123">
        <v>0</v>
      </c>
      <c r="L14" s="48" t="s">
        <v>102</v>
      </c>
      <c r="M14" s="26" t="e">
        <f>SUM(#REF!)</f>
        <v>#REF!</v>
      </c>
      <c r="N14" s="69">
        <f t="shared" si="0"/>
        <v>2</v>
      </c>
      <c r="O14" s="31">
        <f>COUNTIFS(O27:O348,"rémi b.")</f>
        <v>0</v>
      </c>
      <c r="P14" s="31">
        <f>COUNTIFS(P27:P348,"rémi b.")</f>
        <v>2</v>
      </c>
      <c r="Q14" s="31">
        <f>COUNTIFS(Q27:Q348,"rémi b.")</f>
        <v>0</v>
      </c>
      <c r="R14" s="31">
        <f>COUNTIFS(R27:R348,"rémi b.")</f>
        <v>0</v>
      </c>
    </row>
    <row r="15" spans="1:18" s="48" customFormat="1" ht="12" customHeight="1" x14ac:dyDescent="0.3">
      <c r="A15"/>
      <c r="B15" s="52"/>
      <c r="C15" s="28"/>
      <c r="E15" s="77"/>
      <c r="F15" s="36" t="s">
        <v>113</v>
      </c>
      <c r="G15" s="37"/>
      <c r="H15" s="21" t="s">
        <v>143</v>
      </c>
      <c r="I15" s="48">
        <v>13</v>
      </c>
      <c r="K15" s="124">
        <v>43552</v>
      </c>
      <c r="M15" s="26"/>
      <c r="N15" s="69">
        <f t="shared" si="0"/>
        <v>2</v>
      </c>
      <c r="O15" s="31">
        <f>COUNTIFS(O27:O348,"thierry c.")</f>
        <v>0</v>
      </c>
      <c r="P15" s="31">
        <f>COUNTIFS(P27:P348,"thierry c.")</f>
        <v>2</v>
      </c>
      <c r="Q15" s="31">
        <f>COUNTIFS(Q27:Q348,"thierry c.")</f>
        <v>0</v>
      </c>
      <c r="R15" s="31">
        <f>COUNTIFS(R27:R348,"thierry c.")</f>
        <v>0</v>
      </c>
    </row>
    <row r="16" spans="1:18" s="48" customFormat="1" ht="12" customHeight="1" x14ac:dyDescent="0.3">
      <c r="A16"/>
      <c r="B16" s="52"/>
      <c r="C16" s="52"/>
      <c r="D16" s="52"/>
      <c r="E16" s="28"/>
      <c r="F16" s="20" t="s">
        <v>61</v>
      </c>
      <c r="G16" s="20"/>
      <c r="H16" t="s">
        <v>144</v>
      </c>
      <c r="K16" s="124"/>
      <c r="M16" s="26" t="e">
        <f>SUM(#REF!)</f>
        <v>#REF!</v>
      </c>
      <c r="N16" s="84">
        <f>SUM(O16:Q16)</f>
        <v>10</v>
      </c>
      <c r="O16" s="31">
        <f>COUNTIFS(O27:O348,"rsgb")</f>
        <v>10</v>
      </c>
      <c r="P16" s="31">
        <f>COUNTIFS(P27:P348,"rsgb")</f>
        <v>0</v>
      </c>
      <c r="Q16" s="31">
        <f>COUNTIFS(Q27:Q348,"rsgb")</f>
        <v>0</v>
      </c>
      <c r="R16" s="31">
        <f>COUNTIFS(R27:R348,"rsgb")</f>
        <v>0</v>
      </c>
    </row>
    <row r="17" spans="1:18" s="48" customFormat="1" ht="12" customHeight="1" x14ac:dyDescent="0.3">
      <c r="A17"/>
      <c r="B17" s="52"/>
      <c r="C17" s="52"/>
      <c r="D17" s="52"/>
      <c r="E17" s="28"/>
      <c r="F17" s="20"/>
      <c r="G17" s="20"/>
      <c r="H17"/>
      <c r="K17" s="21"/>
      <c r="M17" s="26" t="e">
        <f>SUM(M3:M16)</f>
        <v>#REF!</v>
      </c>
      <c r="N17" s="26">
        <f>SUM(N3:N16)</f>
        <v>50</v>
      </c>
      <c r="O17" s="26">
        <f>SUM(O3:O16)</f>
        <v>20</v>
      </c>
      <c r="P17" s="26">
        <f>SUM(P3:P16)</f>
        <v>20</v>
      </c>
      <c r="Q17" s="26">
        <f>SUM(Q3:Q16)</f>
        <v>10</v>
      </c>
      <c r="R17" s="26">
        <f t="shared" ref="R17" si="1">SUM(R3:R16)</f>
        <v>0</v>
      </c>
    </row>
    <row r="18" spans="1:18" customFormat="1" ht="15.6" x14ac:dyDescent="0.3">
      <c r="B18" s="51"/>
      <c r="C18" s="51"/>
      <c r="D18" s="51"/>
      <c r="E18" s="51"/>
      <c r="F18" s="51"/>
      <c r="G18" s="51"/>
      <c r="H18" s="51"/>
      <c r="I18" s="51"/>
      <c r="J18" s="51"/>
      <c r="K18" s="125"/>
      <c r="N18" s="26"/>
      <c r="O18" s="111"/>
      <c r="P18" s="111"/>
      <c r="Q18" s="111"/>
      <c r="R18" s="11"/>
    </row>
    <row r="19" spans="1:18" s="48" customFormat="1" ht="20.100000000000001" customHeight="1" x14ac:dyDescent="0.3">
      <c r="A19"/>
      <c r="B19" s="373" t="s">
        <v>92</v>
      </c>
      <c r="C19" s="373"/>
      <c r="D19" s="373"/>
      <c r="E19" s="373"/>
      <c r="F19" s="373"/>
      <c r="G19" s="373"/>
      <c r="H19" s="373"/>
      <c r="I19" s="373"/>
      <c r="J19" s="373"/>
      <c r="K19" s="373"/>
      <c r="N19" s="26"/>
      <c r="O19" s="6"/>
      <c r="P19" s="6"/>
      <c r="Q19" s="11"/>
      <c r="R19" s="11"/>
    </row>
    <row r="20" spans="1:18" s="48" customFormat="1" ht="20.100000000000001" customHeight="1" x14ac:dyDescent="0.3">
      <c r="A20"/>
      <c r="B20" s="78"/>
      <c r="C20" s="78"/>
      <c r="D20" s="78"/>
      <c r="E20" s="78"/>
      <c r="F20" s="78"/>
      <c r="G20" s="78"/>
      <c r="H20" s="78"/>
      <c r="I20" s="78"/>
      <c r="J20" s="78"/>
      <c r="K20" s="6"/>
      <c r="N20" s="26"/>
      <c r="P20" s="6"/>
      <c r="Q20" s="11"/>
      <c r="R20" s="11"/>
    </row>
    <row r="21" spans="1:18" s="48" customFormat="1" ht="15.6" x14ac:dyDescent="0.3">
      <c r="A21"/>
      <c r="C21" s="370" t="s">
        <v>96</v>
      </c>
      <c r="D21" s="371"/>
      <c r="E21" s="371"/>
      <c r="F21" s="371"/>
      <c r="G21" s="371"/>
      <c r="H21" s="371"/>
      <c r="I21" s="371"/>
      <c r="J21" s="371"/>
      <c r="K21" s="372"/>
      <c r="N21" s="79">
        <f>SUM(O21:Q21)</f>
        <v>20</v>
      </c>
      <c r="O21" s="80">
        <f>COUNTA(O27:O352)</f>
        <v>20</v>
      </c>
      <c r="R21" s="80">
        <f>COUNTA(R27:R352)</f>
        <v>0</v>
      </c>
    </row>
    <row r="22" spans="1:18" s="48" customFormat="1" ht="15.75" customHeight="1" x14ac:dyDescent="0.3">
      <c r="A22"/>
      <c r="C22" s="374" t="s">
        <v>93</v>
      </c>
      <c r="D22" s="375"/>
      <c r="E22" s="375"/>
      <c r="F22" s="375"/>
      <c r="G22" s="375"/>
      <c r="H22" s="375"/>
      <c r="I22" s="375"/>
      <c r="J22" s="375"/>
      <c r="K22" s="376"/>
      <c r="N22" s="79">
        <f t="shared" ref="N22:N24" si="2">SUM(O22:Q22)</f>
        <v>0</v>
      </c>
      <c r="O22" s="6"/>
      <c r="P22" s="6"/>
      <c r="Q22" s="11"/>
      <c r="R22" s="11"/>
    </row>
    <row r="23" spans="1:18" s="48" customFormat="1" ht="15.6" x14ac:dyDescent="0.3">
      <c r="A23"/>
      <c r="C23" s="377" t="s">
        <v>94</v>
      </c>
      <c r="D23" s="378"/>
      <c r="E23" s="378"/>
      <c r="F23" s="378"/>
      <c r="G23" s="378"/>
      <c r="H23" s="378"/>
      <c r="I23" s="378"/>
      <c r="J23" s="378"/>
      <c r="K23" s="379"/>
      <c r="M23" s="49"/>
      <c r="N23" s="79">
        <f t="shared" si="2"/>
        <v>20</v>
      </c>
      <c r="O23" s="6"/>
      <c r="P23" s="80">
        <f>COUNTA(P27:P348)</f>
        <v>20</v>
      </c>
      <c r="Q23" s="11"/>
      <c r="R23" s="11"/>
    </row>
    <row r="24" spans="1:18" s="48" customFormat="1" ht="16.2" thickBot="1" x14ac:dyDescent="0.35">
      <c r="A24"/>
      <c r="C24" s="380" t="s">
        <v>95</v>
      </c>
      <c r="D24" s="381"/>
      <c r="E24" s="381"/>
      <c r="F24" s="381"/>
      <c r="G24" s="381"/>
      <c r="H24" s="381"/>
      <c r="I24" s="381"/>
      <c r="J24" s="381"/>
      <c r="K24" s="382"/>
      <c r="L24" s="49"/>
      <c r="N24" s="79">
        <f t="shared" si="2"/>
        <v>10</v>
      </c>
      <c r="O24" s="6"/>
      <c r="P24" s="6"/>
      <c r="Q24" s="80">
        <f>COUNTA(Q27:Q352)</f>
        <v>10</v>
      </c>
      <c r="R24" s="11"/>
    </row>
    <row r="25" spans="1:18" s="11" customFormat="1" ht="17.25" customHeight="1" thickBot="1" x14ac:dyDescent="0.3">
      <c r="C25" s="305" t="s">
        <v>191</v>
      </c>
      <c r="D25" s="306"/>
      <c r="E25" s="306"/>
      <c r="F25" s="306"/>
      <c r="G25" s="306"/>
      <c r="H25" s="306"/>
      <c r="I25" s="306"/>
      <c r="J25" s="306"/>
      <c r="K25" s="307"/>
      <c r="N25" s="81">
        <f>SUM(N21:N24)</f>
        <v>50</v>
      </c>
      <c r="O25" s="6"/>
      <c r="P25" s="6"/>
    </row>
    <row r="26" spans="1:18" s="11" customFormat="1" ht="17.25" customHeight="1" thickBot="1" x14ac:dyDescent="0.3">
      <c r="C26" s="18"/>
      <c r="D26" s="62">
        <v>43556</v>
      </c>
      <c r="E26" s="19"/>
      <c r="F26" s="47"/>
      <c r="G26" s="262"/>
      <c r="H26" s="263"/>
      <c r="I26" s="263"/>
      <c r="J26" s="263"/>
      <c r="K26" s="264"/>
      <c r="L26" s="6"/>
      <c r="M26" s="6"/>
      <c r="N26" s="24"/>
      <c r="O26" s="6"/>
      <c r="P26" s="6"/>
    </row>
    <row r="27" spans="1:18" s="5" customFormat="1" ht="17.25" customHeight="1" x14ac:dyDescent="0.25">
      <c r="C27" s="247" t="s">
        <v>91</v>
      </c>
      <c r="D27" s="248"/>
      <c r="E27" s="248"/>
      <c r="F27" s="248"/>
      <c r="G27" s="248"/>
      <c r="H27" s="248"/>
      <c r="I27" s="249"/>
      <c r="J27" s="188"/>
      <c r="K27" s="277" t="str">
        <f>+O27</f>
        <v>Gérard L.</v>
      </c>
      <c r="N27" s="70">
        <f t="shared" ref="N27:N34" si="3">COUNTA(O27:Q27)</f>
        <v>1</v>
      </c>
      <c r="O27" s="88" t="str">
        <f>F9</f>
        <v>Gérard L.</v>
      </c>
      <c r="P27" s="89"/>
      <c r="Q27" s="90"/>
      <c r="R27" s="91"/>
    </row>
    <row r="28" spans="1:18" s="5" customFormat="1" ht="17.25" customHeight="1" x14ac:dyDescent="0.25">
      <c r="C28" s="280"/>
      <c r="D28" s="281"/>
      <c r="E28" s="281"/>
      <c r="F28" s="281"/>
      <c r="G28" s="281"/>
      <c r="H28" s="281"/>
      <c r="I28" s="282"/>
      <c r="J28" s="159"/>
      <c r="K28" s="278"/>
      <c r="N28" s="71">
        <f t="shared" si="3"/>
        <v>0</v>
      </c>
      <c r="O28" s="61"/>
      <c r="P28" s="59"/>
      <c r="Q28" s="35"/>
      <c r="R28" s="92"/>
    </row>
    <row r="29" spans="1:18" s="5" customFormat="1" ht="17.25" customHeight="1" thickBot="1" x14ac:dyDescent="0.3">
      <c r="C29" s="244"/>
      <c r="D29" s="245"/>
      <c r="E29" s="245"/>
      <c r="F29" s="245"/>
      <c r="G29" s="245"/>
      <c r="H29" s="245"/>
      <c r="I29" s="246"/>
      <c r="J29" s="154"/>
      <c r="K29" s="279"/>
      <c r="N29" s="71">
        <f t="shared" si="3"/>
        <v>0</v>
      </c>
      <c r="O29" s="86"/>
      <c r="P29" s="93"/>
      <c r="Q29" s="94"/>
      <c r="R29" s="95"/>
    </row>
    <row r="30" spans="1:18" s="5" customFormat="1" ht="17.25" customHeight="1" x14ac:dyDescent="0.25">
      <c r="C30" s="250" t="s">
        <v>123</v>
      </c>
      <c r="D30" s="251"/>
      <c r="E30" s="251"/>
      <c r="F30" s="251"/>
      <c r="G30" s="251"/>
      <c r="H30" s="251"/>
      <c r="I30" s="252"/>
      <c r="J30" s="155"/>
      <c r="K30" s="265" t="str">
        <f>+P30</f>
        <v>Rémi B.</v>
      </c>
      <c r="N30" s="71">
        <f t="shared" si="3"/>
        <v>1</v>
      </c>
      <c r="O30" s="88"/>
      <c r="P30" s="89" t="str">
        <f>+F14</f>
        <v>Rémi B.</v>
      </c>
      <c r="Q30" s="90"/>
      <c r="R30" s="96"/>
    </row>
    <row r="31" spans="1:18" s="5" customFormat="1" ht="17.25" customHeight="1" x14ac:dyDescent="0.25">
      <c r="C31" s="227"/>
      <c r="D31" s="228"/>
      <c r="E31" s="228"/>
      <c r="F31" s="228"/>
      <c r="G31" s="228"/>
      <c r="H31" s="228"/>
      <c r="I31" s="229"/>
      <c r="J31" s="156"/>
      <c r="K31" s="266"/>
      <c r="N31" s="71">
        <f t="shared" si="3"/>
        <v>0</v>
      </c>
      <c r="O31" s="61"/>
      <c r="P31" s="59"/>
      <c r="Q31" s="35"/>
      <c r="R31" s="92"/>
    </row>
    <row r="32" spans="1:18" s="5" customFormat="1" ht="17.25" customHeight="1" x14ac:dyDescent="0.25">
      <c r="C32" s="253"/>
      <c r="D32" s="254"/>
      <c r="E32" s="254"/>
      <c r="F32" s="254"/>
      <c r="G32" s="254"/>
      <c r="H32" s="254"/>
      <c r="I32" s="255"/>
      <c r="J32" s="157"/>
      <c r="K32" s="266"/>
      <c r="N32" s="71">
        <f t="shared" si="3"/>
        <v>0</v>
      </c>
      <c r="O32" s="61"/>
      <c r="P32" s="59"/>
      <c r="Q32" s="35"/>
      <c r="R32" s="92"/>
    </row>
    <row r="33" spans="3:18" s="5" customFormat="1" ht="24.75" customHeight="1" x14ac:dyDescent="0.25">
      <c r="C33" s="256"/>
      <c r="D33" s="257"/>
      <c r="E33" s="257"/>
      <c r="F33" s="257"/>
      <c r="G33" s="257"/>
      <c r="H33" s="257"/>
      <c r="I33" s="258"/>
      <c r="J33" s="158"/>
      <c r="K33" s="266"/>
      <c r="N33" s="71">
        <f t="shared" si="3"/>
        <v>0</v>
      </c>
      <c r="O33" s="61"/>
      <c r="P33" s="59"/>
      <c r="Q33" s="35"/>
      <c r="R33" s="92"/>
    </row>
    <row r="34" spans="3:18" s="5" customFormat="1" ht="17.25" customHeight="1" thickBot="1" x14ac:dyDescent="0.3">
      <c r="C34" s="333"/>
      <c r="D34" s="334"/>
      <c r="E34" s="334"/>
      <c r="F34" s="334"/>
      <c r="G34" s="334"/>
      <c r="H34" s="334"/>
      <c r="I34" s="335"/>
      <c r="J34" s="189"/>
      <c r="K34" s="266"/>
      <c r="N34" s="71">
        <f t="shared" si="3"/>
        <v>0</v>
      </c>
      <c r="O34" s="86"/>
      <c r="P34" s="93"/>
      <c r="Q34" s="94"/>
      <c r="R34" s="95"/>
    </row>
    <row r="35" spans="3:18" s="11" customFormat="1" ht="17.25" customHeight="1" thickBot="1" x14ac:dyDescent="0.3">
      <c r="C35" s="18"/>
      <c r="D35" s="62">
        <v>43559</v>
      </c>
      <c r="E35" s="47"/>
      <c r="F35" s="47"/>
      <c r="G35" s="292"/>
      <c r="H35" s="293"/>
      <c r="I35" s="293"/>
      <c r="J35" s="293"/>
      <c r="K35" s="294"/>
      <c r="L35" s="6"/>
      <c r="M35" s="6"/>
      <c r="N35" s="24"/>
      <c r="O35" s="6"/>
      <c r="P35" s="6"/>
    </row>
    <row r="36" spans="3:18" s="5" customFormat="1" ht="17.25" customHeight="1" x14ac:dyDescent="0.25">
      <c r="C36" s="247" t="s">
        <v>91</v>
      </c>
      <c r="D36" s="248"/>
      <c r="E36" s="248"/>
      <c r="F36" s="248"/>
      <c r="G36" s="248"/>
      <c r="H36" s="248"/>
      <c r="I36" s="249"/>
      <c r="J36" s="188"/>
      <c r="K36" s="277" t="str">
        <f>+O36</f>
        <v>RSGB</v>
      </c>
      <c r="N36" s="70">
        <f t="shared" ref="N36:N89" si="4">COUNTA(O36:Q36)</f>
        <v>1</v>
      </c>
      <c r="O36" s="88" t="str">
        <f>F16</f>
        <v>RSGB</v>
      </c>
      <c r="P36" s="89"/>
      <c r="Q36" s="90"/>
      <c r="R36" s="91"/>
    </row>
    <row r="37" spans="3:18" s="5" customFormat="1" ht="17.25" customHeight="1" x14ac:dyDescent="0.25">
      <c r="C37" s="280"/>
      <c r="D37" s="281"/>
      <c r="E37" s="281"/>
      <c r="F37" s="281"/>
      <c r="G37" s="281"/>
      <c r="H37" s="281"/>
      <c r="I37" s="282"/>
      <c r="J37" s="159"/>
      <c r="K37" s="278"/>
      <c r="N37" s="71">
        <f t="shared" si="4"/>
        <v>0</v>
      </c>
      <c r="O37" s="61"/>
      <c r="P37" s="59"/>
      <c r="Q37" s="35"/>
      <c r="R37" s="92"/>
    </row>
    <row r="38" spans="3:18" s="5" customFormat="1" ht="17.25" customHeight="1" thickBot="1" x14ac:dyDescent="0.3">
      <c r="C38" s="244"/>
      <c r="D38" s="245"/>
      <c r="E38" s="245"/>
      <c r="F38" s="245"/>
      <c r="G38" s="245"/>
      <c r="H38" s="245"/>
      <c r="I38" s="246"/>
      <c r="J38" s="154"/>
      <c r="K38" s="279"/>
      <c r="N38" s="71">
        <f t="shared" si="4"/>
        <v>0</v>
      </c>
      <c r="O38" s="86"/>
      <c r="P38" s="93"/>
      <c r="Q38" s="94"/>
      <c r="R38" s="95"/>
    </row>
    <row r="39" spans="3:18" s="5" customFormat="1" ht="17.25" customHeight="1" x14ac:dyDescent="0.25">
      <c r="C39" s="250" t="s">
        <v>123</v>
      </c>
      <c r="D39" s="251"/>
      <c r="E39" s="251"/>
      <c r="F39" s="251"/>
      <c r="G39" s="251"/>
      <c r="H39" s="251"/>
      <c r="I39" s="252"/>
      <c r="J39" s="155"/>
      <c r="K39" s="265" t="str">
        <f>+P39</f>
        <v>Bernard M.</v>
      </c>
      <c r="N39" s="71">
        <f t="shared" si="4"/>
        <v>1</v>
      </c>
      <c r="O39" s="88"/>
      <c r="P39" s="89" t="str">
        <f>+F4</f>
        <v>Bernard M.</v>
      </c>
      <c r="Q39" s="90"/>
      <c r="R39" s="96"/>
    </row>
    <row r="40" spans="3:18" s="5" customFormat="1" ht="17.25" customHeight="1" x14ac:dyDescent="0.25">
      <c r="C40" s="227"/>
      <c r="D40" s="228"/>
      <c r="E40" s="228"/>
      <c r="F40" s="228"/>
      <c r="G40" s="228"/>
      <c r="H40" s="228"/>
      <c r="I40" s="229"/>
      <c r="J40" s="156"/>
      <c r="K40" s="266"/>
      <c r="N40" s="71">
        <f t="shared" si="4"/>
        <v>0</v>
      </c>
      <c r="O40" s="61"/>
      <c r="P40" s="59"/>
      <c r="Q40" s="35"/>
      <c r="R40" s="92"/>
    </row>
    <row r="41" spans="3:18" s="5" customFormat="1" ht="17.25" customHeight="1" x14ac:dyDescent="0.25">
      <c r="C41" s="253"/>
      <c r="D41" s="254"/>
      <c r="E41" s="254"/>
      <c r="F41" s="254"/>
      <c r="G41" s="254"/>
      <c r="H41" s="254"/>
      <c r="I41" s="255"/>
      <c r="J41" s="157"/>
      <c r="K41" s="266"/>
      <c r="N41" s="71">
        <f t="shared" si="4"/>
        <v>0</v>
      </c>
      <c r="O41" s="61"/>
      <c r="P41" s="59"/>
      <c r="Q41" s="35"/>
      <c r="R41" s="92"/>
    </row>
    <row r="42" spans="3:18" s="5" customFormat="1" ht="24.75" customHeight="1" x14ac:dyDescent="0.25">
      <c r="C42" s="256"/>
      <c r="D42" s="257"/>
      <c r="E42" s="257"/>
      <c r="F42" s="257"/>
      <c r="G42" s="257"/>
      <c r="H42" s="257"/>
      <c r="I42" s="258"/>
      <c r="J42" s="158"/>
      <c r="K42" s="266"/>
      <c r="N42" s="71">
        <f t="shared" si="4"/>
        <v>0</v>
      </c>
      <c r="O42" s="61"/>
      <c r="P42" s="59"/>
      <c r="Q42" s="35"/>
      <c r="R42" s="92"/>
    </row>
    <row r="43" spans="3:18" s="5" customFormat="1" ht="17.25" customHeight="1" thickBot="1" x14ac:dyDescent="0.3">
      <c r="C43" s="288"/>
      <c r="D43" s="289"/>
      <c r="E43" s="289"/>
      <c r="F43" s="289"/>
      <c r="G43" s="289"/>
      <c r="H43" s="289"/>
      <c r="I43" s="332"/>
      <c r="J43" s="162"/>
      <c r="K43" s="267"/>
      <c r="N43" s="71">
        <f t="shared" si="4"/>
        <v>0</v>
      </c>
      <c r="O43" s="86"/>
      <c r="P43" s="93"/>
      <c r="Q43" s="94"/>
      <c r="R43" s="95"/>
    </row>
    <row r="44" spans="3:18" s="5" customFormat="1" ht="13.8" x14ac:dyDescent="0.25">
      <c r="C44" s="299" t="s">
        <v>124</v>
      </c>
      <c r="D44" s="300"/>
      <c r="E44" s="300"/>
      <c r="F44" s="300"/>
      <c r="G44" s="300"/>
      <c r="H44" s="300"/>
      <c r="I44" s="301"/>
      <c r="J44" s="144"/>
      <c r="K44" s="297" t="str">
        <f>+Q44</f>
        <v>Alain M.</v>
      </c>
      <c r="N44" s="71">
        <f t="shared" si="4"/>
        <v>1</v>
      </c>
      <c r="O44" s="88"/>
      <c r="P44" s="89"/>
      <c r="Q44" s="90" t="str">
        <f>+F3</f>
        <v>Alain M.</v>
      </c>
      <c r="R44" s="96"/>
    </row>
    <row r="45" spans="3:18" s="5" customFormat="1" ht="13.8" x14ac:dyDescent="0.25">
      <c r="C45" s="329"/>
      <c r="D45" s="330"/>
      <c r="E45" s="330"/>
      <c r="F45" s="330"/>
      <c r="G45" s="330"/>
      <c r="H45" s="330"/>
      <c r="I45" s="331"/>
      <c r="J45" s="190"/>
      <c r="K45" s="298"/>
      <c r="N45" s="71">
        <f t="shared" si="4"/>
        <v>0</v>
      </c>
      <c r="O45" s="61"/>
      <c r="P45" s="59"/>
      <c r="R45" s="97"/>
    </row>
    <row r="46" spans="3:18" s="5" customFormat="1" ht="17.25" customHeight="1" x14ac:dyDescent="0.25">
      <c r="C46" s="233"/>
      <c r="D46" s="234"/>
      <c r="E46" s="234"/>
      <c r="F46" s="234"/>
      <c r="G46" s="234"/>
      <c r="H46" s="234"/>
      <c r="I46" s="235"/>
      <c r="J46" s="148"/>
      <c r="K46" s="298"/>
      <c r="N46" s="71">
        <f t="shared" si="4"/>
        <v>0</v>
      </c>
      <c r="O46" s="61"/>
      <c r="P46" s="59"/>
      <c r="Q46" s="35"/>
      <c r="R46" s="98"/>
    </row>
    <row r="47" spans="3:18" s="5" customFormat="1" ht="17.25" customHeight="1" x14ac:dyDescent="0.25">
      <c r="C47" s="233"/>
      <c r="D47" s="234"/>
      <c r="E47" s="234"/>
      <c r="F47" s="234"/>
      <c r="G47" s="234"/>
      <c r="H47" s="234"/>
      <c r="I47" s="235"/>
      <c r="J47" s="148"/>
      <c r="K47" s="298"/>
      <c r="N47" s="71">
        <f t="shared" si="4"/>
        <v>0</v>
      </c>
      <c r="O47" s="61"/>
      <c r="P47" s="59"/>
      <c r="Q47" s="35"/>
      <c r="R47" s="92"/>
    </row>
    <row r="48" spans="3:18" s="5" customFormat="1" ht="17.25" customHeight="1" x14ac:dyDescent="0.25">
      <c r="C48" s="271"/>
      <c r="D48" s="272"/>
      <c r="E48" s="272"/>
      <c r="F48" s="272"/>
      <c r="G48" s="272"/>
      <c r="H48" s="272"/>
      <c r="I48" s="295"/>
      <c r="J48" s="150"/>
      <c r="K48" s="298"/>
      <c r="N48" s="71">
        <f t="shared" si="4"/>
        <v>0</v>
      </c>
      <c r="O48" s="61"/>
      <c r="P48" s="59"/>
      <c r="Q48" s="35"/>
      <c r="R48" s="92"/>
    </row>
    <row r="49" spans="3:18" s="5" customFormat="1" ht="17.25" customHeight="1" x14ac:dyDescent="0.25">
      <c r="C49" s="239"/>
      <c r="D49" s="240"/>
      <c r="E49" s="240"/>
      <c r="F49" s="240"/>
      <c r="G49" s="240"/>
      <c r="H49" s="240"/>
      <c r="I49" s="410"/>
      <c r="J49" s="187"/>
      <c r="K49" s="298"/>
      <c r="N49" s="71">
        <f t="shared" si="4"/>
        <v>0</v>
      </c>
      <c r="O49" s="61"/>
      <c r="P49" s="59"/>
      <c r="Q49" s="35"/>
      <c r="R49" s="92"/>
    </row>
    <row r="50" spans="3:18" s="5" customFormat="1" ht="17.25" customHeight="1" thickBot="1" x14ac:dyDescent="0.3">
      <c r="C50" s="274"/>
      <c r="D50" s="275"/>
      <c r="E50" s="275"/>
      <c r="F50" s="275"/>
      <c r="G50" s="275"/>
      <c r="H50" s="275"/>
      <c r="I50" s="291"/>
      <c r="J50" s="196"/>
      <c r="K50" s="328"/>
      <c r="N50" s="71">
        <f t="shared" si="4"/>
        <v>0</v>
      </c>
      <c r="O50" s="86"/>
      <c r="P50" s="93"/>
      <c r="Q50" s="94"/>
      <c r="R50" s="95"/>
    </row>
    <row r="51" spans="3:18" s="11" customFormat="1" ht="17.25" customHeight="1" thickBot="1" x14ac:dyDescent="0.3">
      <c r="C51" s="18"/>
      <c r="D51" s="62">
        <f>D26+7</f>
        <v>43563</v>
      </c>
      <c r="E51" s="47"/>
      <c r="F51" s="47"/>
      <c r="G51" s="292"/>
      <c r="H51" s="293"/>
      <c r="I51" s="293"/>
      <c r="J51" s="293"/>
      <c r="K51" s="294"/>
      <c r="L51" s="6"/>
      <c r="M51" s="6"/>
      <c r="N51" s="71">
        <f t="shared" si="4"/>
        <v>0</v>
      </c>
      <c r="O51" s="61"/>
      <c r="P51" s="59"/>
      <c r="Q51" s="35"/>
      <c r="R51" s="72"/>
    </row>
    <row r="52" spans="3:18" s="5" customFormat="1" ht="17.25" customHeight="1" x14ac:dyDescent="0.25">
      <c r="C52" s="247" t="s">
        <v>91</v>
      </c>
      <c r="D52" s="248"/>
      <c r="E52" s="248"/>
      <c r="F52" s="248"/>
      <c r="G52" s="248"/>
      <c r="H52" s="248"/>
      <c r="I52" s="249"/>
      <c r="J52" s="188"/>
      <c r="K52" s="277" t="str">
        <f>+O52</f>
        <v>Gilles M.</v>
      </c>
      <c r="N52" s="70">
        <f t="shared" si="4"/>
        <v>1</v>
      </c>
      <c r="O52" s="88" t="str">
        <f>F10</f>
        <v>Gilles M.</v>
      </c>
      <c r="P52" s="89"/>
      <c r="Q52" s="90"/>
      <c r="R52" s="91"/>
    </row>
    <row r="53" spans="3:18" s="5" customFormat="1" ht="17.25" customHeight="1" x14ac:dyDescent="0.25">
      <c r="C53" s="280"/>
      <c r="D53" s="281"/>
      <c r="E53" s="281"/>
      <c r="F53" s="281"/>
      <c r="G53" s="281"/>
      <c r="H53" s="281"/>
      <c r="I53" s="282"/>
      <c r="J53" s="159"/>
      <c r="K53" s="278"/>
      <c r="N53" s="71">
        <f t="shared" si="4"/>
        <v>0</v>
      </c>
      <c r="O53" s="61"/>
      <c r="P53" s="59"/>
      <c r="Q53" s="35"/>
      <c r="R53" s="92"/>
    </row>
    <row r="54" spans="3:18" s="5" customFormat="1" ht="17.25" customHeight="1" thickBot="1" x14ac:dyDescent="0.3">
      <c r="C54" s="244"/>
      <c r="D54" s="245"/>
      <c r="E54" s="245"/>
      <c r="F54" s="245"/>
      <c r="G54" s="245"/>
      <c r="H54" s="245"/>
      <c r="I54" s="246"/>
      <c r="J54" s="154"/>
      <c r="K54" s="279"/>
      <c r="N54" s="71">
        <f t="shared" si="4"/>
        <v>0</v>
      </c>
      <c r="O54" s="86"/>
      <c r="P54" s="93"/>
      <c r="Q54" s="94"/>
      <c r="R54" s="95"/>
    </row>
    <row r="55" spans="3:18" s="5" customFormat="1" ht="17.25" customHeight="1" x14ac:dyDescent="0.25">
      <c r="C55" s="250" t="s">
        <v>123</v>
      </c>
      <c r="D55" s="251"/>
      <c r="E55" s="251"/>
      <c r="F55" s="251"/>
      <c r="G55" s="251"/>
      <c r="H55" s="251"/>
      <c r="I55" s="252"/>
      <c r="J55" s="155"/>
      <c r="K55" s="265" t="str">
        <f>+P55</f>
        <v>Gérard L.</v>
      </c>
      <c r="N55" s="71">
        <f t="shared" si="4"/>
        <v>1</v>
      </c>
      <c r="O55" s="88"/>
      <c r="P55" s="89" t="str">
        <f>F9</f>
        <v>Gérard L.</v>
      </c>
      <c r="Q55" s="90"/>
      <c r="R55" s="96"/>
    </row>
    <row r="56" spans="3:18" s="5" customFormat="1" ht="17.25" customHeight="1" x14ac:dyDescent="0.25">
      <c r="C56" s="227"/>
      <c r="D56" s="228"/>
      <c r="E56" s="228"/>
      <c r="F56" s="228"/>
      <c r="G56" s="228"/>
      <c r="H56" s="228"/>
      <c r="I56" s="229"/>
      <c r="J56" s="156"/>
      <c r="K56" s="266"/>
      <c r="N56" s="71">
        <f t="shared" si="4"/>
        <v>0</v>
      </c>
      <c r="O56" s="61"/>
      <c r="P56" s="59"/>
      <c r="Q56" s="35"/>
      <c r="R56" s="92"/>
    </row>
    <row r="57" spans="3:18" s="5" customFormat="1" ht="17.25" customHeight="1" x14ac:dyDescent="0.25">
      <c r="C57" s="253"/>
      <c r="D57" s="254"/>
      <c r="E57" s="254"/>
      <c r="F57" s="254"/>
      <c r="G57" s="254"/>
      <c r="H57" s="254"/>
      <c r="I57" s="255"/>
      <c r="J57" s="157"/>
      <c r="K57" s="266"/>
      <c r="N57" s="71">
        <f t="shared" si="4"/>
        <v>0</v>
      </c>
      <c r="O57" s="61"/>
      <c r="P57" s="59"/>
      <c r="Q57" s="35"/>
      <c r="R57" s="92"/>
    </row>
    <row r="58" spans="3:18" s="5" customFormat="1" ht="24.75" customHeight="1" x14ac:dyDescent="0.25">
      <c r="C58" s="256"/>
      <c r="D58" s="257"/>
      <c r="E58" s="257"/>
      <c r="F58" s="257"/>
      <c r="G58" s="257"/>
      <c r="H58" s="257"/>
      <c r="I58" s="258"/>
      <c r="J58" s="158"/>
      <c r="K58" s="266"/>
      <c r="N58" s="71">
        <f t="shared" si="4"/>
        <v>0</v>
      </c>
      <c r="O58" s="61"/>
      <c r="P58" s="59"/>
      <c r="Q58" s="35"/>
      <c r="R58" s="92"/>
    </row>
    <row r="59" spans="3:18" s="5" customFormat="1" ht="17.25" customHeight="1" thickBot="1" x14ac:dyDescent="0.3">
      <c r="C59" s="259"/>
      <c r="D59" s="260"/>
      <c r="E59" s="260"/>
      <c r="F59" s="260"/>
      <c r="G59" s="260"/>
      <c r="H59" s="260"/>
      <c r="I59" s="261"/>
      <c r="J59" s="191"/>
      <c r="K59" s="296"/>
      <c r="N59" s="71">
        <f t="shared" si="4"/>
        <v>0</v>
      </c>
      <c r="O59" s="86"/>
      <c r="P59" s="93"/>
      <c r="Q59" s="94"/>
      <c r="R59" s="95"/>
    </row>
    <row r="60" spans="3:18" s="11" customFormat="1" ht="17.25" customHeight="1" thickBot="1" x14ac:dyDescent="0.3">
      <c r="C60" s="18"/>
      <c r="D60" s="62">
        <f>D35+7</f>
        <v>43566</v>
      </c>
      <c r="E60" s="47"/>
      <c r="F60" s="47"/>
      <c r="G60" s="262"/>
      <c r="H60" s="263"/>
      <c r="I60" s="263"/>
      <c r="J60" s="263"/>
      <c r="K60" s="264"/>
      <c r="L60" s="6"/>
      <c r="M60" s="6"/>
      <c r="N60" s="71">
        <f t="shared" si="4"/>
        <v>0</v>
      </c>
      <c r="O60" s="61"/>
      <c r="P60" s="59"/>
      <c r="Q60" s="35"/>
      <c r="R60" s="72"/>
    </row>
    <row r="61" spans="3:18" s="5" customFormat="1" ht="17.25" customHeight="1" x14ac:dyDescent="0.25">
      <c r="C61" s="247" t="s">
        <v>91</v>
      </c>
      <c r="D61" s="248"/>
      <c r="E61" s="248"/>
      <c r="F61" s="248"/>
      <c r="G61" s="248"/>
      <c r="H61" s="248"/>
      <c r="I61" s="249"/>
      <c r="J61" s="188"/>
      <c r="K61" s="277" t="str">
        <f>+O61</f>
        <v>RSGB</v>
      </c>
      <c r="N61" s="70">
        <f t="shared" ref="N61:N63" si="5">COUNTA(O61:Q61)</f>
        <v>1</v>
      </c>
      <c r="O61" s="88" t="str">
        <f>+F16</f>
        <v>RSGB</v>
      </c>
      <c r="P61" s="89"/>
      <c r="Q61" s="90"/>
      <c r="R61" s="91"/>
    </row>
    <row r="62" spans="3:18" s="5" customFormat="1" ht="17.25" customHeight="1" x14ac:dyDescent="0.25">
      <c r="C62" s="280"/>
      <c r="D62" s="281"/>
      <c r="E62" s="281"/>
      <c r="F62" s="281"/>
      <c r="G62" s="281"/>
      <c r="H62" s="281"/>
      <c r="I62" s="282"/>
      <c r="J62" s="159"/>
      <c r="K62" s="278"/>
      <c r="N62" s="71">
        <f t="shared" si="5"/>
        <v>0</v>
      </c>
      <c r="O62" s="61"/>
      <c r="P62" s="59"/>
      <c r="Q62" s="35"/>
      <c r="R62" s="92"/>
    </row>
    <row r="63" spans="3:18" s="5" customFormat="1" ht="17.25" customHeight="1" thickBot="1" x14ac:dyDescent="0.3">
      <c r="C63" s="244"/>
      <c r="D63" s="245"/>
      <c r="E63" s="245"/>
      <c r="F63" s="245"/>
      <c r="G63" s="245"/>
      <c r="H63" s="245"/>
      <c r="I63" s="246"/>
      <c r="J63" s="154"/>
      <c r="K63" s="279"/>
      <c r="N63" s="71">
        <f t="shared" si="5"/>
        <v>0</v>
      </c>
      <c r="O63" s="86"/>
      <c r="P63" s="93"/>
      <c r="Q63" s="94"/>
      <c r="R63" s="95"/>
    </row>
    <row r="64" spans="3:18" s="5" customFormat="1" ht="17.25" customHeight="1" x14ac:dyDescent="0.25">
      <c r="C64" s="250" t="s">
        <v>123</v>
      </c>
      <c r="D64" s="251"/>
      <c r="E64" s="251"/>
      <c r="F64" s="251"/>
      <c r="G64" s="251"/>
      <c r="H64" s="251"/>
      <c r="I64" s="252"/>
      <c r="J64" s="155"/>
      <c r="K64" s="265" t="str">
        <f>+P64</f>
        <v>Christian H.</v>
      </c>
      <c r="N64" s="71">
        <f t="shared" si="4"/>
        <v>1</v>
      </c>
      <c r="O64" s="88"/>
      <c r="P64" s="89" t="str">
        <f>+F5</f>
        <v>Christian H.</v>
      </c>
      <c r="Q64" s="90"/>
      <c r="R64" s="91"/>
    </row>
    <row r="65" spans="3:18" s="5" customFormat="1" ht="17.25" customHeight="1" x14ac:dyDescent="0.25">
      <c r="C65" s="227"/>
      <c r="D65" s="228"/>
      <c r="E65" s="228"/>
      <c r="F65" s="228"/>
      <c r="G65" s="228"/>
      <c r="H65" s="228"/>
      <c r="I65" s="229"/>
      <c r="J65" s="156"/>
      <c r="K65" s="266"/>
      <c r="N65" s="71">
        <f t="shared" si="4"/>
        <v>0</v>
      </c>
      <c r="O65" s="61"/>
      <c r="P65" s="59"/>
      <c r="Q65" s="35"/>
      <c r="R65" s="99"/>
    </row>
    <row r="66" spans="3:18" s="5" customFormat="1" ht="17.25" customHeight="1" x14ac:dyDescent="0.25">
      <c r="C66" s="253"/>
      <c r="D66" s="254"/>
      <c r="E66" s="254"/>
      <c r="F66" s="254"/>
      <c r="G66" s="254"/>
      <c r="H66" s="254"/>
      <c r="I66" s="255"/>
      <c r="J66" s="157"/>
      <c r="K66" s="266"/>
      <c r="N66" s="71">
        <f t="shared" si="4"/>
        <v>0</v>
      </c>
      <c r="O66" s="61"/>
      <c r="P66" s="59"/>
      <c r="Q66" s="35"/>
      <c r="R66" s="99"/>
    </row>
    <row r="67" spans="3:18" s="5" customFormat="1" ht="24.75" customHeight="1" x14ac:dyDescent="0.25">
      <c r="C67" s="256"/>
      <c r="D67" s="257"/>
      <c r="E67" s="257"/>
      <c r="F67" s="257"/>
      <c r="G67" s="257"/>
      <c r="H67" s="257"/>
      <c r="I67" s="258"/>
      <c r="J67" s="158"/>
      <c r="K67" s="266"/>
      <c r="N67" s="71">
        <f t="shared" si="4"/>
        <v>0</v>
      </c>
      <c r="O67" s="61"/>
      <c r="P67" s="59"/>
      <c r="Q67" s="35"/>
      <c r="R67" s="99"/>
    </row>
    <row r="68" spans="3:18" s="5" customFormat="1" ht="17.25" customHeight="1" thickBot="1" x14ac:dyDescent="0.3">
      <c r="C68" s="288"/>
      <c r="D68" s="289"/>
      <c r="E68" s="289"/>
      <c r="F68" s="289"/>
      <c r="G68" s="289"/>
      <c r="H68" s="289"/>
      <c r="I68" s="332"/>
      <c r="J68" s="162"/>
      <c r="K68" s="267"/>
      <c r="N68" s="71">
        <f t="shared" si="4"/>
        <v>0</v>
      </c>
      <c r="O68" s="86"/>
      <c r="P68" s="93"/>
      <c r="Q68" s="94"/>
      <c r="R68" s="100"/>
    </row>
    <row r="69" spans="3:18" s="5" customFormat="1" ht="17.25" customHeight="1" x14ac:dyDescent="0.25">
      <c r="C69" s="299" t="s">
        <v>124</v>
      </c>
      <c r="D69" s="300"/>
      <c r="E69" s="300"/>
      <c r="F69" s="300"/>
      <c r="G69" s="300"/>
      <c r="H69" s="300"/>
      <c r="I69" s="301"/>
      <c r="J69" s="144"/>
      <c r="K69" s="297" t="str">
        <f>+Q69</f>
        <v>Dominique D.</v>
      </c>
      <c r="N69" s="71">
        <f t="shared" si="4"/>
        <v>1</v>
      </c>
      <c r="O69" s="88"/>
      <c r="P69" s="89"/>
      <c r="Q69" s="90" t="str">
        <f>+F7</f>
        <v>Dominique D.</v>
      </c>
      <c r="R69" s="91"/>
    </row>
    <row r="70" spans="3:18" s="5" customFormat="1" ht="17.25" customHeight="1" x14ac:dyDescent="0.25">
      <c r="C70" s="230"/>
      <c r="D70" s="231"/>
      <c r="E70" s="231"/>
      <c r="F70" s="231"/>
      <c r="G70" s="231"/>
      <c r="H70" s="231"/>
      <c r="I70" s="232"/>
      <c r="J70" s="146"/>
      <c r="K70" s="298"/>
      <c r="N70" s="71">
        <f t="shared" si="4"/>
        <v>0</v>
      </c>
      <c r="O70" s="61"/>
      <c r="P70" s="59"/>
      <c r="Q70" s="35"/>
      <c r="R70" s="99"/>
    </row>
    <row r="71" spans="3:18" s="5" customFormat="1" ht="17.25" customHeight="1" x14ac:dyDescent="0.25">
      <c r="C71" s="233"/>
      <c r="D71" s="234"/>
      <c r="E71" s="234"/>
      <c r="F71" s="234"/>
      <c r="G71" s="234"/>
      <c r="H71" s="234"/>
      <c r="I71" s="235"/>
      <c r="J71" s="148"/>
      <c r="K71" s="298"/>
      <c r="N71" s="71">
        <f t="shared" si="4"/>
        <v>0</v>
      </c>
      <c r="O71" s="61"/>
      <c r="P71" s="59"/>
      <c r="Q71" s="35"/>
      <c r="R71" s="99"/>
    </row>
    <row r="72" spans="3:18" s="5" customFormat="1" ht="17.25" customHeight="1" x14ac:dyDescent="0.25">
      <c r="C72" s="233"/>
      <c r="D72" s="234"/>
      <c r="E72" s="234"/>
      <c r="F72" s="234"/>
      <c r="G72" s="234"/>
      <c r="H72" s="234"/>
      <c r="I72" s="235"/>
      <c r="J72" s="148"/>
      <c r="K72" s="298"/>
      <c r="N72" s="71">
        <f t="shared" si="4"/>
        <v>0</v>
      </c>
      <c r="O72" s="61"/>
      <c r="P72" s="59"/>
      <c r="Q72" s="35"/>
      <c r="R72" s="99"/>
    </row>
    <row r="73" spans="3:18" s="5" customFormat="1" ht="17.25" customHeight="1" x14ac:dyDescent="0.25">
      <c r="C73" s="271"/>
      <c r="D73" s="272"/>
      <c r="E73" s="272"/>
      <c r="F73" s="272"/>
      <c r="G73" s="272"/>
      <c r="H73" s="272"/>
      <c r="I73" s="295"/>
      <c r="J73" s="150"/>
      <c r="K73" s="317"/>
      <c r="N73" s="71">
        <f t="shared" si="4"/>
        <v>0</v>
      </c>
      <c r="O73" s="61"/>
      <c r="P73" s="59"/>
      <c r="Q73" s="35"/>
      <c r="R73" s="99"/>
    </row>
    <row r="74" spans="3:18" s="5" customFormat="1" ht="17.25" customHeight="1" x14ac:dyDescent="0.25">
      <c r="C74" s="239"/>
      <c r="D74" s="240"/>
      <c r="E74" s="240"/>
      <c r="F74" s="240"/>
      <c r="G74" s="240"/>
      <c r="H74" s="240"/>
      <c r="I74" s="241"/>
      <c r="J74" s="151"/>
      <c r="K74" s="317"/>
      <c r="N74" s="71">
        <f t="shared" si="4"/>
        <v>0</v>
      </c>
      <c r="O74" s="61"/>
      <c r="P74" s="59"/>
      <c r="Q74" s="35"/>
      <c r="R74" s="99"/>
    </row>
    <row r="75" spans="3:18" s="5" customFormat="1" ht="17.25" customHeight="1" thickBot="1" x14ac:dyDescent="0.3">
      <c r="C75" s="274"/>
      <c r="D75" s="275"/>
      <c r="E75" s="275"/>
      <c r="F75" s="275"/>
      <c r="G75" s="275"/>
      <c r="H75" s="275"/>
      <c r="I75" s="291"/>
      <c r="J75" s="153"/>
      <c r="K75" s="318"/>
      <c r="N75" s="71">
        <f t="shared" si="4"/>
        <v>0</v>
      </c>
      <c r="O75" s="86"/>
      <c r="P75" s="93"/>
      <c r="Q75" s="94"/>
      <c r="R75" s="100"/>
    </row>
    <row r="76" spans="3:18" s="11" customFormat="1" ht="17.25" customHeight="1" thickBot="1" x14ac:dyDescent="0.3">
      <c r="C76" s="18"/>
      <c r="D76" s="62">
        <f>D51+7</f>
        <v>43570</v>
      </c>
      <c r="E76" s="47"/>
      <c r="F76" s="47"/>
      <c r="G76" s="262" t="s">
        <v>186</v>
      </c>
      <c r="H76" s="263"/>
      <c r="I76" s="263"/>
      <c r="J76" s="263"/>
      <c r="K76" s="264"/>
      <c r="L76" s="6"/>
      <c r="M76" s="6"/>
      <c r="N76" s="71">
        <f t="shared" si="4"/>
        <v>0</v>
      </c>
      <c r="O76" s="61"/>
      <c r="P76" s="59"/>
      <c r="Q76" s="35"/>
      <c r="R76" s="75"/>
    </row>
    <row r="77" spans="3:18" s="5" customFormat="1" ht="17.25" hidden="1" customHeight="1" x14ac:dyDescent="0.25">
      <c r="C77" s="247" t="s">
        <v>91</v>
      </c>
      <c r="D77" s="248"/>
      <c r="E77" s="248"/>
      <c r="F77" s="248"/>
      <c r="G77" s="248"/>
      <c r="H77" s="248"/>
      <c r="I77" s="249"/>
      <c r="J77" s="188"/>
      <c r="K77" s="277"/>
      <c r="N77" s="70">
        <f t="shared" ref="N77:N84" si="6">COUNTA(O77:Q77)</f>
        <v>0</v>
      </c>
      <c r="O77" s="88"/>
      <c r="P77" s="89"/>
      <c r="Q77" s="90"/>
      <c r="R77" s="91"/>
    </row>
    <row r="78" spans="3:18" s="5" customFormat="1" ht="17.25" hidden="1" customHeight="1" x14ac:dyDescent="0.25">
      <c r="C78" s="280"/>
      <c r="D78" s="281"/>
      <c r="E78" s="281"/>
      <c r="F78" s="281"/>
      <c r="G78" s="281"/>
      <c r="H78" s="281"/>
      <c r="I78" s="282"/>
      <c r="J78" s="159"/>
      <c r="K78" s="278"/>
      <c r="N78" s="71">
        <f t="shared" si="6"/>
        <v>0</v>
      </c>
      <c r="O78" s="61"/>
      <c r="P78" s="59"/>
      <c r="Q78" s="35"/>
      <c r="R78" s="92"/>
    </row>
    <row r="79" spans="3:18" s="5" customFormat="1" ht="17.25" hidden="1" customHeight="1" thickBot="1" x14ac:dyDescent="0.3">
      <c r="C79" s="244"/>
      <c r="D79" s="245"/>
      <c r="E79" s="245"/>
      <c r="F79" s="245"/>
      <c r="G79" s="245"/>
      <c r="H79" s="245"/>
      <c r="I79" s="246"/>
      <c r="J79" s="154"/>
      <c r="K79" s="279"/>
      <c r="N79" s="71">
        <f t="shared" si="6"/>
        <v>0</v>
      </c>
      <c r="O79" s="86"/>
      <c r="P79" s="93"/>
      <c r="Q79" s="94"/>
      <c r="R79" s="95"/>
    </row>
    <row r="80" spans="3:18" s="5" customFormat="1" ht="17.25" hidden="1" customHeight="1" x14ac:dyDescent="0.25">
      <c r="C80" s="250" t="s">
        <v>123</v>
      </c>
      <c r="D80" s="251"/>
      <c r="E80" s="251"/>
      <c r="F80" s="251"/>
      <c r="G80" s="251"/>
      <c r="H80" s="251"/>
      <c r="I80" s="252"/>
      <c r="J80" s="155"/>
      <c r="K80" s="265"/>
      <c r="N80" s="71">
        <f t="shared" si="6"/>
        <v>0</v>
      </c>
      <c r="O80" s="88"/>
      <c r="P80" s="89"/>
      <c r="Q80" s="90"/>
      <c r="R80" s="96"/>
    </row>
    <row r="81" spans="3:18" s="5" customFormat="1" ht="17.25" hidden="1" customHeight="1" x14ac:dyDescent="0.25">
      <c r="C81" s="227"/>
      <c r="D81" s="228"/>
      <c r="E81" s="228"/>
      <c r="F81" s="228"/>
      <c r="G81" s="228"/>
      <c r="H81" s="228"/>
      <c r="I81" s="229"/>
      <c r="J81" s="156"/>
      <c r="K81" s="266"/>
      <c r="N81" s="71">
        <f t="shared" si="6"/>
        <v>0</v>
      </c>
      <c r="O81" s="61"/>
      <c r="P81" s="59"/>
      <c r="Q81" s="35"/>
      <c r="R81" s="92"/>
    </row>
    <row r="82" spans="3:18" s="5" customFormat="1" ht="17.25" hidden="1" customHeight="1" x14ac:dyDescent="0.25">
      <c r="C82" s="253"/>
      <c r="D82" s="254"/>
      <c r="E82" s="254"/>
      <c r="F82" s="254"/>
      <c r="G82" s="254"/>
      <c r="H82" s="254"/>
      <c r="I82" s="255"/>
      <c r="J82" s="157"/>
      <c r="K82" s="266"/>
      <c r="N82" s="71">
        <f t="shared" si="6"/>
        <v>0</v>
      </c>
      <c r="O82" s="61"/>
      <c r="P82" s="59"/>
      <c r="Q82" s="35"/>
      <c r="R82" s="92"/>
    </row>
    <row r="83" spans="3:18" s="5" customFormat="1" ht="24.75" hidden="1" customHeight="1" x14ac:dyDescent="0.25">
      <c r="C83" s="256"/>
      <c r="D83" s="257"/>
      <c r="E83" s="257"/>
      <c r="F83" s="257"/>
      <c r="G83" s="257"/>
      <c r="H83" s="257"/>
      <c r="I83" s="258"/>
      <c r="J83" s="158"/>
      <c r="K83" s="266"/>
      <c r="N83" s="71">
        <f t="shared" si="6"/>
        <v>0</v>
      </c>
      <c r="O83" s="61"/>
      <c r="P83" s="59"/>
      <c r="Q83" s="35"/>
      <c r="R83" s="92"/>
    </row>
    <row r="84" spans="3:18" s="5" customFormat="1" ht="17.25" hidden="1" customHeight="1" thickBot="1" x14ac:dyDescent="0.3">
      <c r="C84" s="259"/>
      <c r="D84" s="260"/>
      <c r="E84" s="260"/>
      <c r="F84" s="260"/>
      <c r="G84" s="260"/>
      <c r="H84" s="260"/>
      <c r="I84" s="261"/>
      <c r="J84" s="191"/>
      <c r="K84" s="296"/>
      <c r="N84" s="71">
        <f t="shared" si="6"/>
        <v>0</v>
      </c>
      <c r="O84" s="86"/>
      <c r="P84" s="93"/>
      <c r="Q84" s="94"/>
      <c r="R84" s="95"/>
    </row>
    <row r="85" spans="3:18" s="11" customFormat="1" ht="17.25" customHeight="1" thickBot="1" x14ac:dyDescent="0.3">
      <c r="C85" s="18"/>
      <c r="D85" s="62">
        <f>D60+7</f>
        <v>43573</v>
      </c>
      <c r="E85" s="47"/>
      <c r="F85" s="47"/>
      <c r="G85" s="262" t="s">
        <v>186</v>
      </c>
      <c r="H85" s="263"/>
      <c r="I85" s="263"/>
      <c r="J85" s="263"/>
      <c r="K85" s="264"/>
      <c r="L85" s="6"/>
      <c r="M85" s="6"/>
      <c r="N85" s="71">
        <f t="shared" si="4"/>
        <v>0</v>
      </c>
      <c r="O85" s="61"/>
      <c r="P85" s="59"/>
      <c r="Q85" s="35"/>
      <c r="R85" s="75"/>
    </row>
    <row r="86" spans="3:18" s="5" customFormat="1" ht="17.25" hidden="1" customHeight="1" x14ac:dyDescent="0.25">
      <c r="C86" s="247" t="s">
        <v>91</v>
      </c>
      <c r="D86" s="248"/>
      <c r="E86" s="248"/>
      <c r="F86" s="248"/>
      <c r="G86" s="248"/>
      <c r="H86" s="248"/>
      <c r="I86" s="249"/>
      <c r="J86" s="188"/>
      <c r="K86" s="277"/>
      <c r="N86" s="70">
        <f t="shared" si="4"/>
        <v>0</v>
      </c>
      <c r="O86" s="88"/>
      <c r="P86" s="89"/>
      <c r="Q86" s="90"/>
      <c r="R86" s="91"/>
    </row>
    <row r="87" spans="3:18" s="5" customFormat="1" ht="17.25" hidden="1" customHeight="1" x14ac:dyDescent="0.25">
      <c r="C87" s="280"/>
      <c r="D87" s="281"/>
      <c r="E87" s="281"/>
      <c r="F87" s="281"/>
      <c r="G87" s="281"/>
      <c r="H87" s="281"/>
      <c r="I87" s="282"/>
      <c r="J87" s="159"/>
      <c r="K87" s="278"/>
      <c r="N87" s="71">
        <f t="shared" si="4"/>
        <v>0</v>
      </c>
      <c r="O87" s="61"/>
      <c r="P87" s="59"/>
      <c r="Q87" s="35"/>
      <c r="R87" s="92"/>
    </row>
    <row r="88" spans="3:18" s="5" customFormat="1" ht="17.25" hidden="1" customHeight="1" thickBot="1" x14ac:dyDescent="0.3">
      <c r="C88" s="244"/>
      <c r="D88" s="245"/>
      <c r="E88" s="245"/>
      <c r="F88" s="245"/>
      <c r="G88" s="245"/>
      <c r="H88" s="245"/>
      <c r="I88" s="246"/>
      <c r="J88" s="154"/>
      <c r="K88" s="279"/>
      <c r="N88" s="71">
        <f t="shared" si="4"/>
        <v>0</v>
      </c>
      <c r="O88" s="86"/>
      <c r="P88" s="93"/>
      <c r="Q88" s="94"/>
      <c r="R88" s="95"/>
    </row>
    <row r="89" spans="3:18" s="5" customFormat="1" ht="17.25" hidden="1" customHeight="1" x14ac:dyDescent="0.25">
      <c r="C89" s="250" t="s">
        <v>123</v>
      </c>
      <c r="D89" s="251"/>
      <c r="E89" s="251"/>
      <c r="F89" s="251"/>
      <c r="G89" s="251"/>
      <c r="H89" s="251"/>
      <c r="I89" s="252"/>
      <c r="J89" s="155"/>
      <c r="K89" s="265"/>
      <c r="N89" s="71">
        <f t="shared" si="4"/>
        <v>0</v>
      </c>
      <c r="O89" s="88"/>
      <c r="P89" s="89"/>
      <c r="Q89" s="90"/>
      <c r="R89" s="91"/>
    </row>
    <row r="90" spans="3:18" s="5" customFormat="1" ht="17.25" hidden="1" customHeight="1" x14ac:dyDescent="0.25">
      <c r="C90" s="227"/>
      <c r="D90" s="228"/>
      <c r="E90" s="228"/>
      <c r="F90" s="228"/>
      <c r="G90" s="228"/>
      <c r="H90" s="228"/>
      <c r="I90" s="229"/>
      <c r="J90" s="156"/>
      <c r="K90" s="266"/>
      <c r="N90" s="71">
        <f t="shared" ref="N90:N126" si="7">COUNTA(O90:Q90)</f>
        <v>0</v>
      </c>
      <c r="O90" s="61"/>
      <c r="P90" s="59"/>
      <c r="Q90" s="35"/>
      <c r="R90" s="92"/>
    </row>
    <row r="91" spans="3:18" s="5" customFormat="1" ht="17.25" hidden="1" customHeight="1" x14ac:dyDescent="0.25">
      <c r="C91" s="253"/>
      <c r="D91" s="254"/>
      <c r="E91" s="254"/>
      <c r="F91" s="254"/>
      <c r="G91" s="254"/>
      <c r="H91" s="254"/>
      <c r="I91" s="255"/>
      <c r="J91" s="157"/>
      <c r="K91" s="266"/>
      <c r="N91" s="71">
        <f t="shared" si="7"/>
        <v>0</v>
      </c>
      <c r="O91" s="61"/>
      <c r="P91" s="59"/>
      <c r="Q91" s="35"/>
      <c r="R91" s="92"/>
    </row>
    <row r="92" spans="3:18" s="5" customFormat="1" ht="24.75" hidden="1" customHeight="1" x14ac:dyDescent="0.25">
      <c r="C92" s="256"/>
      <c r="D92" s="257"/>
      <c r="E92" s="257"/>
      <c r="F92" s="257"/>
      <c r="G92" s="257"/>
      <c r="H92" s="257"/>
      <c r="I92" s="258"/>
      <c r="J92" s="158"/>
      <c r="K92" s="266"/>
      <c r="N92" s="71">
        <f t="shared" si="7"/>
        <v>0</v>
      </c>
      <c r="O92" s="61"/>
      <c r="P92" s="59"/>
      <c r="Q92" s="35"/>
      <c r="R92" s="92"/>
    </row>
    <row r="93" spans="3:18" s="5" customFormat="1" ht="17.25" hidden="1" customHeight="1" thickBot="1" x14ac:dyDescent="0.3">
      <c r="C93" s="288"/>
      <c r="D93" s="289"/>
      <c r="E93" s="289"/>
      <c r="F93" s="289"/>
      <c r="G93" s="289"/>
      <c r="H93" s="289"/>
      <c r="I93" s="332"/>
      <c r="J93" s="162"/>
      <c r="K93" s="267"/>
      <c r="N93" s="71">
        <f t="shared" si="7"/>
        <v>0</v>
      </c>
      <c r="O93" s="86"/>
      <c r="P93" s="93"/>
      <c r="Q93" s="94"/>
      <c r="R93" s="95"/>
    </row>
    <row r="94" spans="3:18" s="5" customFormat="1" ht="17.25" hidden="1" customHeight="1" x14ac:dyDescent="0.25">
      <c r="C94" s="299" t="s">
        <v>124</v>
      </c>
      <c r="D94" s="300"/>
      <c r="E94" s="300"/>
      <c r="F94" s="300"/>
      <c r="G94" s="300"/>
      <c r="H94" s="300"/>
      <c r="I94" s="301"/>
      <c r="J94" s="144"/>
      <c r="K94" s="297"/>
      <c r="N94" s="71">
        <f t="shared" si="7"/>
        <v>0</v>
      </c>
      <c r="O94" s="88"/>
      <c r="P94" s="89"/>
      <c r="Q94" s="90"/>
      <c r="R94" s="96"/>
    </row>
    <row r="95" spans="3:18" s="5" customFormat="1" ht="17.25" hidden="1" customHeight="1" x14ac:dyDescent="0.25">
      <c r="C95" s="230"/>
      <c r="D95" s="231"/>
      <c r="E95" s="231"/>
      <c r="F95" s="231"/>
      <c r="G95" s="231"/>
      <c r="H95" s="231"/>
      <c r="I95" s="232"/>
      <c r="J95" s="146"/>
      <c r="K95" s="298"/>
      <c r="N95" s="71">
        <f t="shared" si="7"/>
        <v>0</v>
      </c>
      <c r="O95" s="61"/>
      <c r="P95" s="59"/>
      <c r="Q95" s="35"/>
      <c r="R95" s="92"/>
    </row>
    <row r="96" spans="3:18" s="5" customFormat="1" ht="17.25" hidden="1" customHeight="1" x14ac:dyDescent="0.25">
      <c r="C96" s="233"/>
      <c r="D96" s="234"/>
      <c r="E96" s="234"/>
      <c r="F96" s="234"/>
      <c r="G96" s="234"/>
      <c r="H96" s="234"/>
      <c r="I96" s="235"/>
      <c r="J96" s="148"/>
      <c r="K96" s="298"/>
      <c r="N96" s="71">
        <f t="shared" si="7"/>
        <v>0</v>
      </c>
      <c r="O96" s="61"/>
      <c r="P96" s="59"/>
      <c r="Q96" s="35"/>
      <c r="R96" s="92"/>
    </row>
    <row r="97" spans="3:18" s="5" customFormat="1" ht="17.25" hidden="1" customHeight="1" x14ac:dyDescent="0.25">
      <c r="C97" s="233"/>
      <c r="D97" s="234"/>
      <c r="E97" s="234"/>
      <c r="F97" s="234"/>
      <c r="G97" s="234"/>
      <c r="H97" s="234"/>
      <c r="I97" s="235"/>
      <c r="J97" s="148"/>
      <c r="K97" s="298"/>
      <c r="N97" s="71">
        <f t="shared" si="7"/>
        <v>0</v>
      </c>
      <c r="O97" s="61"/>
      <c r="P97" s="59"/>
      <c r="Q97" s="35"/>
      <c r="R97" s="97"/>
    </row>
    <row r="98" spans="3:18" s="5" customFormat="1" ht="17.25" hidden="1" customHeight="1" x14ac:dyDescent="0.25">
      <c r="C98" s="271"/>
      <c r="D98" s="272"/>
      <c r="E98" s="272"/>
      <c r="F98" s="272"/>
      <c r="G98" s="272"/>
      <c r="H98" s="272"/>
      <c r="I98" s="295"/>
      <c r="J98" s="150"/>
      <c r="K98" s="317"/>
      <c r="N98" s="71">
        <f t="shared" si="7"/>
        <v>0</v>
      </c>
      <c r="O98" s="61"/>
      <c r="P98" s="59"/>
      <c r="Q98" s="35"/>
      <c r="R98" s="98"/>
    </row>
    <row r="99" spans="3:18" s="5" customFormat="1" ht="17.25" hidden="1" customHeight="1" x14ac:dyDescent="0.25">
      <c r="C99" s="239"/>
      <c r="D99" s="240"/>
      <c r="E99" s="240"/>
      <c r="F99" s="240"/>
      <c r="G99" s="240"/>
      <c r="H99" s="240"/>
      <c r="I99" s="241"/>
      <c r="J99" s="151"/>
      <c r="K99" s="317"/>
      <c r="N99" s="71">
        <f t="shared" si="7"/>
        <v>0</v>
      </c>
      <c r="O99" s="61"/>
      <c r="P99" s="59"/>
      <c r="Q99" s="35"/>
      <c r="R99" s="92"/>
    </row>
    <row r="100" spans="3:18" s="5" customFormat="1" ht="17.25" hidden="1" customHeight="1" thickBot="1" x14ac:dyDescent="0.3">
      <c r="C100" s="274"/>
      <c r="D100" s="275"/>
      <c r="E100" s="275"/>
      <c r="F100" s="275"/>
      <c r="G100" s="275"/>
      <c r="H100" s="275"/>
      <c r="I100" s="291"/>
      <c r="J100" s="153"/>
      <c r="K100" s="318"/>
      <c r="N100" s="71">
        <f t="shared" si="7"/>
        <v>0</v>
      </c>
      <c r="O100" s="86"/>
      <c r="P100" s="93"/>
      <c r="Q100" s="94"/>
      <c r="R100" s="95"/>
    </row>
    <row r="101" spans="3:18" s="11" customFormat="1" ht="17.25" customHeight="1" thickBot="1" x14ac:dyDescent="0.3">
      <c r="C101" s="18"/>
      <c r="D101" s="62">
        <f>D76+7</f>
        <v>43577</v>
      </c>
      <c r="E101" s="47"/>
      <c r="F101" s="47"/>
      <c r="G101" s="262" t="s">
        <v>186</v>
      </c>
      <c r="H101" s="263"/>
      <c r="I101" s="263"/>
      <c r="J101" s="263"/>
      <c r="K101" s="264"/>
      <c r="L101" s="6"/>
      <c r="M101" s="6"/>
      <c r="N101" s="71">
        <f t="shared" si="7"/>
        <v>0</v>
      </c>
      <c r="O101" s="61"/>
      <c r="P101" s="59"/>
      <c r="Q101" s="35"/>
      <c r="R101" s="72"/>
    </row>
    <row r="102" spans="3:18" s="5" customFormat="1" ht="17.25" hidden="1" customHeight="1" x14ac:dyDescent="0.25">
      <c r="C102" s="247" t="s">
        <v>91</v>
      </c>
      <c r="D102" s="248"/>
      <c r="E102" s="248"/>
      <c r="F102" s="248"/>
      <c r="G102" s="248"/>
      <c r="H102" s="248"/>
      <c r="I102" s="249"/>
      <c r="J102" s="188"/>
      <c r="K102" s="277"/>
      <c r="N102" s="70">
        <f t="shared" si="7"/>
        <v>0</v>
      </c>
      <c r="O102" s="88"/>
      <c r="P102" s="89"/>
      <c r="Q102" s="90"/>
      <c r="R102" s="91"/>
    </row>
    <row r="103" spans="3:18" s="5" customFormat="1" ht="17.25" hidden="1" customHeight="1" x14ac:dyDescent="0.25">
      <c r="C103" s="280"/>
      <c r="D103" s="281"/>
      <c r="E103" s="281"/>
      <c r="F103" s="281"/>
      <c r="G103" s="281"/>
      <c r="H103" s="281"/>
      <c r="I103" s="282"/>
      <c r="J103" s="159"/>
      <c r="K103" s="278"/>
      <c r="N103" s="71">
        <f t="shared" si="7"/>
        <v>0</v>
      </c>
      <c r="O103" s="61"/>
      <c r="P103" s="59"/>
      <c r="Q103" s="35"/>
      <c r="R103" s="92"/>
    </row>
    <row r="104" spans="3:18" s="5" customFormat="1" ht="17.25" hidden="1" customHeight="1" thickBot="1" x14ac:dyDescent="0.3">
      <c r="C104" s="244"/>
      <c r="D104" s="245"/>
      <c r="E104" s="245"/>
      <c r="F104" s="245"/>
      <c r="G104" s="245"/>
      <c r="H104" s="245"/>
      <c r="I104" s="246"/>
      <c r="J104" s="154"/>
      <c r="K104" s="279"/>
      <c r="N104" s="71">
        <f t="shared" si="7"/>
        <v>0</v>
      </c>
      <c r="O104" s="86"/>
      <c r="P104" s="93"/>
      <c r="Q104" s="94"/>
      <c r="R104" s="95"/>
    </row>
    <row r="105" spans="3:18" s="5" customFormat="1" ht="17.25" hidden="1" customHeight="1" x14ac:dyDescent="0.25">
      <c r="C105" s="250" t="s">
        <v>123</v>
      </c>
      <c r="D105" s="251"/>
      <c r="E105" s="251"/>
      <c r="F105" s="251"/>
      <c r="G105" s="251"/>
      <c r="H105" s="251"/>
      <c r="I105" s="252"/>
      <c r="J105" s="155"/>
      <c r="K105" s="265"/>
      <c r="N105" s="71">
        <f t="shared" si="7"/>
        <v>0</v>
      </c>
      <c r="O105" s="88"/>
      <c r="P105" s="89"/>
      <c r="Q105" s="90"/>
      <c r="R105" s="96"/>
    </row>
    <row r="106" spans="3:18" s="5" customFormat="1" ht="17.25" hidden="1" customHeight="1" x14ac:dyDescent="0.25">
      <c r="C106" s="227"/>
      <c r="D106" s="228"/>
      <c r="E106" s="228"/>
      <c r="F106" s="228"/>
      <c r="G106" s="228"/>
      <c r="H106" s="228"/>
      <c r="I106" s="229"/>
      <c r="J106" s="156"/>
      <c r="K106" s="266"/>
      <c r="N106" s="71">
        <f t="shared" si="7"/>
        <v>0</v>
      </c>
      <c r="O106" s="61"/>
      <c r="P106" s="59"/>
      <c r="Q106" s="35"/>
      <c r="R106" s="92"/>
    </row>
    <row r="107" spans="3:18" s="5" customFormat="1" ht="17.25" hidden="1" customHeight="1" x14ac:dyDescent="0.25">
      <c r="C107" s="253"/>
      <c r="D107" s="254"/>
      <c r="E107" s="254"/>
      <c r="F107" s="254"/>
      <c r="G107" s="254"/>
      <c r="H107" s="254"/>
      <c r="I107" s="255"/>
      <c r="J107" s="157"/>
      <c r="K107" s="266"/>
      <c r="N107" s="71">
        <f t="shared" si="7"/>
        <v>0</v>
      </c>
      <c r="O107" s="61"/>
      <c r="P107" s="59"/>
      <c r="Q107" s="35"/>
      <c r="R107" s="92"/>
    </row>
    <row r="108" spans="3:18" s="5" customFormat="1" ht="24.75" hidden="1" customHeight="1" x14ac:dyDescent="0.25">
      <c r="C108" s="256"/>
      <c r="D108" s="257"/>
      <c r="E108" s="257"/>
      <c r="F108" s="257"/>
      <c r="G108" s="257"/>
      <c r="H108" s="257"/>
      <c r="I108" s="258"/>
      <c r="J108" s="158"/>
      <c r="K108" s="266"/>
      <c r="N108" s="71">
        <f t="shared" si="7"/>
        <v>0</v>
      </c>
      <c r="O108" s="61"/>
      <c r="P108" s="59"/>
      <c r="Q108" s="35"/>
      <c r="R108" s="92"/>
    </row>
    <row r="109" spans="3:18" s="5" customFormat="1" ht="17.25" hidden="1" customHeight="1" thickBot="1" x14ac:dyDescent="0.3">
      <c r="C109" s="259"/>
      <c r="D109" s="260"/>
      <c r="E109" s="260"/>
      <c r="F109" s="260"/>
      <c r="G109" s="260"/>
      <c r="H109" s="260"/>
      <c r="I109" s="261"/>
      <c r="J109" s="191"/>
      <c r="K109" s="296"/>
      <c r="N109" s="71">
        <f t="shared" si="7"/>
        <v>0</v>
      </c>
      <c r="O109" s="86"/>
      <c r="P109" s="93"/>
      <c r="Q109" s="94"/>
      <c r="R109" s="95"/>
    </row>
    <row r="110" spans="3:18" s="11" customFormat="1" ht="17.25" customHeight="1" thickBot="1" x14ac:dyDescent="0.3">
      <c r="C110" s="18"/>
      <c r="D110" s="62">
        <f>D85+7</f>
        <v>43580</v>
      </c>
      <c r="E110" s="47"/>
      <c r="F110" s="47"/>
      <c r="G110" s="262" t="s">
        <v>186</v>
      </c>
      <c r="H110" s="263"/>
      <c r="I110" s="263"/>
      <c r="J110" s="263"/>
      <c r="K110" s="264"/>
      <c r="L110" s="6"/>
      <c r="M110" s="6"/>
      <c r="N110" s="71">
        <f t="shared" si="7"/>
        <v>0</v>
      </c>
      <c r="O110" s="61"/>
      <c r="P110" s="59"/>
      <c r="Q110" s="35"/>
      <c r="R110" s="72"/>
    </row>
    <row r="111" spans="3:18" s="5" customFormat="1" ht="17.25" hidden="1" customHeight="1" x14ac:dyDescent="0.25">
      <c r="C111" s="247" t="s">
        <v>91</v>
      </c>
      <c r="D111" s="248"/>
      <c r="E111" s="248"/>
      <c r="F111" s="248"/>
      <c r="G111" s="248"/>
      <c r="H111" s="248"/>
      <c r="I111" s="249"/>
      <c r="J111" s="188"/>
      <c r="K111" s="277"/>
      <c r="N111" s="70">
        <f t="shared" si="7"/>
        <v>0</v>
      </c>
      <c r="O111" s="88"/>
      <c r="P111" s="89"/>
      <c r="Q111" s="90"/>
      <c r="R111" s="91"/>
    </row>
    <row r="112" spans="3:18" s="5" customFormat="1" ht="17.25" hidden="1" customHeight="1" x14ac:dyDescent="0.25">
      <c r="C112" s="280"/>
      <c r="D112" s="281"/>
      <c r="E112" s="281"/>
      <c r="F112" s="281"/>
      <c r="G112" s="281"/>
      <c r="H112" s="281"/>
      <c r="I112" s="282"/>
      <c r="J112" s="159"/>
      <c r="K112" s="278"/>
      <c r="N112" s="71">
        <f t="shared" si="7"/>
        <v>0</v>
      </c>
      <c r="O112" s="61"/>
      <c r="P112" s="59"/>
      <c r="Q112" s="35"/>
      <c r="R112" s="92"/>
    </row>
    <row r="113" spans="2:18" s="5" customFormat="1" ht="17.25" hidden="1" customHeight="1" thickBot="1" x14ac:dyDescent="0.3">
      <c r="C113" s="244"/>
      <c r="D113" s="245"/>
      <c r="E113" s="245"/>
      <c r="F113" s="245"/>
      <c r="G113" s="245"/>
      <c r="H113" s="245"/>
      <c r="I113" s="246"/>
      <c r="J113" s="154"/>
      <c r="K113" s="279"/>
      <c r="N113" s="71">
        <f t="shared" si="7"/>
        <v>0</v>
      </c>
      <c r="O113" s="86"/>
      <c r="P113" s="93"/>
      <c r="Q113" s="94"/>
      <c r="R113" s="95"/>
    </row>
    <row r="114" spans="2:18" s="5" customFormat="1" ht="17.25" hidden="1" customHeight="1" x14ac:dyDescent="0.25">
      <c r="C114" s="250" t="s">
        <v>123</v>
      </c>
      <c r="D114" s="251"/>
      <c r="E114" s="251"/>
      <c r="F114" s="251"/>
      <c r="G114" s="251"/>
      <c r="H114" s="251"/>
      <c r="I114" s="252"/>
      <c r="J114" s="155"/>
      <c r="K114" s="283"/>
      <c r="N114" s="71">
        <f t="shared" si="7"/>
        <v>0</v>
      </c>
      <c r="O114" s="88"/>
      <c r="P114" s="89"/>
      <c r="Q114" s="90"/>
      <c r="R114" s="96"/>
    </row>
    <row r="115" spans="2:18" s="5" customFormat="1" ht="17.25" hidden="1" customHeight="1" x14ac:dyDescent="0.25">
      <c r="C115" s="227"/>
      <c r="D115" s="228"/>
      <c r="E115" s="228"/>
      <c r="F115" s="228"/>
      <c r="G115" s="228"/>
      <c r="H115" s="228"/>
      <c r="I115" s="286"/>
      <c r="J115" s="160"/>
      <c r="K115" s="284"/>
      <c r="N115" s="71">
        <f t="shared" si="7"/>
        <v>0</v>
      </c>
      <c r="O115" s="61"/>
      <c r="P115" s="59"/>
      <c r="Q115" s="35"/>
      <c r="R115" s="92"/>
    </row>
    <row r="116" spans="2:18" s="5" customFormat="1" ht="17.25" hidden="1" customHeight="1" x14ac:dyDescent="0.25">
      <c r="C116" s="253"/>
      <c r="D116" s="254"/>
      <c r="E116" s="254"/>
      <c r="F116" s="254"/>
      <c r="G116" s="254"/>
      <c r="H116" s="254"/>
      <c r="I116" s="287"/>
      <c r="J116" s="161"/>
      <c r="K116" s="284"/>
      <c r="N116" s="71">
        <f t="shared" si="7"/>
        <v>0</v>
      </c>
      <c r="O116" s="61"/>
      <c r="P116" s="59"/>
      <c r="Q116" s="35"/>
      <c r="R116" s="99"/>
    </row>
    <row r="117" spans="2:18" s="5" customFormat="1" ht="17.25" hidden="1" customHeight="1" x14ac:dyDescent="0.25">
      <c r="C117" s="253"/>
      <c r="D117" s="254"/>
      <c r="E117" s="254"/>
      <c r="F117" s="254"/>
      <c r="G117" s="254"/>
      <c r="H117" s="254"/>
      <c r="I117" s="287"/>
      <c r="J117" s="161"/>
      <c r="K117" s="284"/>
      <c r="N117" s="71">
        <f t="shared" si="7"/>
        <v>0</v>
      </c>
      <c r="O117" s="61"/>
      <c r="P117" s="59"/>
      <c r="Q117" s="35"/>
      <c r="R117" s="99"/>
    </row>
    <row r="118" spans="2:18" s="5" customFormat="1" ht="17.25" hidden="1" customHeight="1" thickBot="1" x14ac:dyDescent="0.3">
      <c r="C118" s="288"/>
      <c r="D118" s="289"/>
      <c r="E118" s="289"/>
      <c r="F118" s="289"/>
      <c r="G118" s="289"/>
      <c r="H118" s="289"/>
      <c r="I118" s="290"/>
      <c r="J118" s="163"/>
      <c r="K118" s="285"/>
      <c r="N118" s="71">
        <f t="shared" si="7"/>
        <v>0</v>
      </c>
      <c r="O118" s="86"/>
      <c r="P118" s="93"/>
      <c r="Q118" s="94"/>
      <c r="R118" s="100"/>
    </row>
    <row r="119" spans="2:18" s="5" customFormat="1" ht="17.25" hidden="1" customHeight="1" x14ac:dyDescent="0.25">
      <c r="C119" s="299" t="s">
        <v>124</v>
      </c>
      <c r="D119" s="300"/>
      <c r="E119" s="300"/>
      <c r="F119" s="300"/>
      <c r="G119" s="300"/>
      <c r="H119" s="300"/>
      <c r="I119" s="301"/>
      <c r="J119" s="144"/>
      <c r="K119" s="297"/>
      <c r="N119" s="71">
        <f t="shared" si="7"/>
        <v>0</v>
      </c>
      <c r="O119" s="88"/>
      <c r="P119" s="89"/>
      <c r="Q119" s="90"/>
      <c r="R119" s="91"/>
    </row>
    <row r="120" spans="2:18" s="5" customFormat="1" ht="17.25" hidden="1" customHeight="1" x14ac:dyDescent="0.25">
      <c r="C120" s="230"/>
      <c r="D120" s="231"/>
      <c r="E120" s="231"/>
      <c r="F120" s="231"/>
      <c r="G120" s="231"/>
      <c r="H120" s="231"/>
      <c r="I120" s="232"/>
      <c r="J120" s="146"/>
      <c r="K120" s="298"/>
      <c r="N120" s="71">
        <f t="shared" si="7"/>
        <v>0</v>
      </c>
      <c r="O120" s="61"/>
      <c r="P120" s="59"/>
      <c r="Q120" s="35"/>
      <c r="R120" s="99"/>
    </row>
    <row r="121" spans="2:18" s="5" customFormat="1" ht="17.25" hidden="1" customHeight="1" x14ac:dyDescent="0.25">
      <c r="C121" s="233"/>
      <c r="D121" s="234"/>
      <c r="E121" s="234"/>
      <c r="F121" s="234"/>
      <c r="G121" s="234"/>
      <c r="H121" s="234"/>
      <c r="I121" s="235"/>
      <c r="J121" s="148"/>
      <c r="K121" s="298"/>
      <c r="N121" s="71">
        <f t="shared" si="7"/>
        <v>0</v>
      </c>
      <c r="O121" s="61"/>
      <c r="P121" s="59"/>
      <c r="Q121" s="35"/>
      <c r="R121" s="99"/>
    </row>
    <row r="122" spans="2:18" s="5" customFormat="1" ht="17.25" hidden="1" customHeight="1" x14ac:dyDescent="0.25">
      <c r="C122" s="233"/>
      <c r="D122" s="234"/>
      <c r="E122" s="234"/>
      <c r="F122" s="234"/>
      <c r="G122" s="234"/>
      <c r="H122" s="234"/>
      <c r="I122" s="235"/>
      <c r="J122" s="148"/>
      <c r="K122" s="298"/>
      <c r="N122" s="71">
        <f t="shared" si="7"/>
        <v>0</v>
      </c>
      <c r="O122" s="61"/>
      <c r="P122" s="59"/>
      <c r="Q122" s="35"/>
      <c r="R122" s="99"/>
    </row>
    <row r="123" spans="2:18" s="5" customFormat="1" ht="17.25" hidden="1" customHeight="1" x14ac:dyDescent="0.25">
      <c r="C123" s="271"/>
      <c r="D123" s="272"/>
      <c r="E123" s="272"/>
      <c r="F123" s="272"/>
      <c r="G123" s="272"/>
      <c r="H123" s="272"/>
      <c r="I123" s="295"/>
      <c r="J123" s="150"/>
      <c r="K123" s="317"/>
      <c r="N123" s="71">
        <f t="shared" si="7"/>
        <v>0</v>
      </c>
      <c r="O123" s="61"/>
      <c r="P123" s="59"/>
      <c r="Q123" s="35"/>
      <c r="R123" s="99"/>
    </row>
    <row r="124" spans="2:18" s="5" customFormat="1" ht="17.25" hidden="1" customHeight="1" x14ac:dyDescent="0.25">
      <c r="C124" s="239"/>
      <c r="D124" s="240"/>
      <c r="E124" s="240"/>
      <c r="F124" s="240"/>
      <c r="G124" s="240"/>
      <c r="H124" s="240"/>
      <c r="I124" s="241"/>
      <c r="J124" s="151"/>
      <c r="K124" s="317"/>
      <c r="N124" s="71">
        <f t="shared" si="7"/>
        <v>0</v>
      </c>
      <c r="O124" s="61"/>
      <c r="P124" s="59"/>
      <c r="Q124" s="35"/>
      <c r="R124" s="99"/>
    </row>
    <row r="125" spans="2:18" s="5" customFormat="1" ht="17.25" hidden="1" customHeight="1" thickBot="1" x14ac:dyDescent="0.3">
      <c r="C125" s="274"/>
      <c r="D125" s="275"/>
      <c r="E125" s="275"/>
      <c r="F125" s="275"/>
      <c r="G125" s="275"/>
      <c r="H125" s="275"/>
      <c r="I125" s="291"/>
      <c r="J125" s="153"/>
      <c r="K125" s="318"/>
      <c r="N125" s="71">
        <f t="shared" si="7"/>
        <v>0</v>
      </c>
      <c r="O125" s="86"/>
      <c r="P125" s="93"/>
      <c r="Q125" s="94"/>
      <c r="R125" s="100"/>
    </row>
    <row r="126" spans="2:18" s="39" customFormat="1" ht="17.25" customHeight="1" thickBot="1" x14ac:dyDescent="0.3">
      <c r="B126" s="40"/>
      <c r="C126" s="18"/>
      <c r="D126" s="62">
        <f>D101+7</f>
        <v>43584</v>
      </c>
      <c r="E126" s="47"/>
      <c r="F126" s="47"/>
      <c r="G126" s="262"/>
      <c r="H126" s="263"/>
      <c r="I126" s="263"/>
      <c r="J126" s="263"/>
      <c r="K126" s="264"/>
      <c r="N126" s="71">
        <f t="shared" si="7"/>
        <v>0</v>
      </c>
      <c r="O126" s="61"/>
      <c r="P126" s="59"/>
      <c r="Q126" s="35"/>
      <c r="R126" s="75"/>
    </row>
    <row r="127" spans="2:18" s="5" customFormat="1" ht="17.25" customHeight="1" x14ac:dyDescent="0.25">
      <c r="C127" s="247" t="s">
        <v>91</v>
      </c>
      <c r="D127" s="248"/>
      <c r="E127" s="248"/>
      <c r="F127" s="248"/>
      <c r="G127" s="248"/>
      <c r="H127" s="248"/>
      <c r="I127" s="249"/>
      <c r="J127" s="188"/>
      <c r="K127" s="277" t="str">
        <f>+O127</f>
        <v>Jean-Pierre C.</v>
      </c>
      <c r="N127" s="70">
        <f t="shared" ref="N127:N135" si="8">COUNTA(O127:Q127)</f>
        <v>1</v>
      </c>
      <c r="O127" s="88" t="str">
        <f>F12</f>
        <v>Jean-Pierre C.</v>
      </c>
      <c r="P127" s="89"/>
      <c r="Q127" s="90"/>
      <c r="R127" s="91"/>
    </row>
    <row r="128" spans="2:18" s="5" customFormat="1" ht="17.25" customHeight="1" x14ac:dyDescent="0.25">
      <c r="C128" s="280"/>
      <c r="D128" s="281"/>
      <c r="E128" s="281"/>
      <c r="F128" s="281"/>
      <c r="G128" s="281"/>
      <c r="H128" s="281"/>
      <c r="I128" s="282"/>
      <c r="J128" s="159"/>
      <c r="K128" s="278"/>
      <c r="N128" s="71">
        <f t="shared" si="8"/>
        <v>0</v>
      </c>
      <c r="O128" s="61"/>
      <c r="P128" s="59"/>
      <c r="Q128" s="35"/>
      <c r="R128" s="92"/>
    </row>
    <row r="129" spans="2:18" s="5" customFormat="1" ht="17.25" customHeight="1" thickBot="1" x14ac:dyDescent="0.3">
      <c r="C129" s="244"/>
      <c r="D129" s="245"/>
      <c r="E129" s="245"/>
      <c r="F129" s="245"/>
      <c r="G129" s="245"/>
      <c r="H129" s="245"/>
      <c r="I129" s="246"/>
      <c r="J129" s="154"/>
      <c r="K129" s="279"/>
      <c r="N129" s="71">
        <f t="shared" si="8"/>
        <v>0</v>
      </c>
      <c r="O129" s="86"/>
      <c r="P129" s="93"/>
      <c r="Q129" s="94"/>
      <c r="R129" s="95"/>
    </row>
    <row r="130" spans="2:18" s="5" customFormat="1" ht="17.25" customHeight="1" x14ac:dyDescent="0.25">
      <c r="C130" s="250" t="s">
        <v>123</v>
      </c>
      <c r="D130" s="251"/>
      <c r="E130" s="251"/>
      <c r="F130" s="251"/>
      <c r="G130" s="251"/>
      <c r="H130" s="251"/>
      <c r="I130" s="252"/>
      <c r="J130" s="155"/>
      <c r="K130" s="265" t="str">
        <f>+P130</f>
        <v>Patrick M.</v>
      </c>
      <c r="N130" s="71">
        <f t="shared" si="8"/>
        <v>1</v>
      </c>
      <c r="O130" s="88"/>
      <c r="P130" s="89" t="str">
        <f>F13</f>
        <v>Patrick M.</v>
      </c>
      <c r="Q130" s="90"/>
      <c r="R130" s="96"/>
    </row>
    <row r="131" spans="2:18" s="5" customFormat="1" ht="17.25" customHeight="1" x14ac:dyDescent="0.25">
      <c r="C131" s="227"/>
      <c r="D131" s="228"/>
      <c r="E131" s="228"/>
      <c r="F131" s="228"/>
      <c r="G131" s="228"/>
      <c r="H131" s="228"/>
      <c r="I131" s="229"/>
      <c r="J131" s="156"/>
      <c r="K131" s="266"/>
      <c r="N131" s="71">
        <f t="shared" si="8"/>
        <v>0</v>
      </c>
      <c r="O131" s="61"/>
      <c r="P131" s="59"/>
      <c r="Q131" s="35"/>
      <c r="R131" s="92"/>
    </row>
    <row r="132" spans="2:18" s="5" customFormat="1" ht="17.25" customHeight="1" x14ac:dyDescent="0.25">
      <c r="C132" s="253"/>
      <c r="D132" s="254"/>
      <c r="E132" s="254"/>
      <c r="F132" s="254"/>
      <c r="G132" s="254"/>
      <c r="H132" s="254"/>
      <c r="I132" s="255"/>
      <c r="J132" s="157"/>
      <c r="K132" s="266"/>
      <c r="N132" s="71">
        <f t="shared" si="8"/>
        <v>0</v>
      </c>
      <c r="O132" s="61"/>
      <c r="P132" s="59"/>
      <c r="Q132" s="35"/>
      <c r="R132" s="92"/>
    </row>
    <row r="133" spans="2:18" s="5" customFormat="1" ht="24.75" customHeight="1" x14ac:dyDescent="0.25">
      <c r="C133" s="256"/>
      <c r="D133" s="257"/>
      <c r="E133" s="257"/>
      <c r="F133" s="257"/>
      <c r="G133" s="257"/>
      <c r="H133" s="257"/>
      <c r="I133" s="258"/>
      <c r="J133" s="158"/>
      <c r="K133" s="266"/>
      <c r="N133" s="71">
        <f t="shared" si="8"/>
        <v>0</v>
      </c>
      <c r="O133" s="61"/>
      <c r="P133" s="59"/>
      <c r="Q133" s="35"/>
      <c r="R133" s="92"/>
    </row>
    <row r="134" spans="2:18" s="5" customFormat="1" ht="17.25" customHeight="1" thickBot="1" x14ac:dyDescent="0.3">
      <c r="C134" s="259"/>
      <c r="D134" s="260"/>
      <c r="E134" s="260"/>
      <c r="F134" s="260"/>
      <c r="G134" s="260"/>
      <c r="H134" s="260"/>
      <c r="I134" s="261"/>
      <c r="J134" s="191"/>
      <c r="K134" s="296"/>
      <c r="N134" s="71">
        <f t="shared" si="8"/>
        <v>0</v>
      </c>
      <c r="O134" s="86"/>
      <c r="P134" s="93"/>
      <c r="Q134" s="94"/>
      <c r="R134" s="95"/>
    </row>
    <row r="135" spans="2:18" s="11" customFormat="1" ht="17.25" customHeight="1" thickBot="1" x14ac:dyDescent="0.3">
      <c r="C135" s="305" t="s">
        <v>192</v>
      </c>
      <c r="D135" s="306"/>
      <c r="E135" s="306"/>
      <c r="F135" s="306"/>
      <c r="G135" s="306"/>
      <c r="H135" s="306"/>
      <c r="I135" s="306"/>
      <c r="J135" s="306"/>
      <c r="K135" s="307"/>
      <c r="N135" s="71">
        <f t="shared" si="8"/>
        <v>0</v>
      </c>
      <c r="O135" s="61"/>
      <c r="P135" s="59"/>
      <c r="Q135" s="35"/>
      <c r="R135" s="72"/>
    </row>
    <row r="136" spans="2:18" s="39" customFormat="1" ht="17.25" customHeight="1" thickBot="1" x14ac:dyDescent="0.3">
      <c r="B136" s="40"/>
      <c r="C136" s="18"/>
      <c r="D136" s="62">
        <f>D110+7</f>
        <v>43587</v>
      </c>
      <c r="E136" s="47"/>
      <c r="F136" s="47"/>
      <c r="G136" s="262"/>
      <c r="H136" s="263"/>
      <c r="I136" s="263"/>
      <c r="J136" s="263"/>
      <c r="K136" s="264"/>
      <c r="N136" s="71">
        <f t="shared" ref="N136:N245" si="9">COUNTA(O136:Q136)</f>
        <v>0</v>
      </c>
      <c r="O136" s="61"/>
      <c r="P136" s="59"/>
      <c r="Q136" s="35"/>
      <c r="R136" s="72"/>
    </row>
    <row r="137" spans="2:18" s="5" customFormat="1" ht="17.25" customHeight="1" x14ac:dyDescent="0.25">
      <c r="C137" s="247" t="s">
        <v>91</v>
      </c>
      <c r="D137" s="248"/>
      <c r="E137" s="248"/>
      <c r="F137" s="248"/>
      <c r="G137" s="248"/>
      <c r="H137" s="248"/>
      <c r="I137" s="249"/>
      <c r="J137" s="188"/>
      <c r="K137" s="277" t="str">
        <f>+O137</f>
        <v>RSGB</v>
      </c>
      <c r="N137" s="70">
        <f t="shared" si="9"/>
        <v>1</v>
      </c>
      <c r="O137" s="88" t="str">
        <f>+F16</f>
        <v>RSGB</v>
      </c>
      <c r="P137" s="89"/>
      <c r="Q137" s="90"/>
      <c r="R137" s="91"/>
    </row>
    <row r="138" spans="2:18" s="5" customFormat="1" ht="17.25" customHeight="1" x14ac:dyDescent="0.25">
      <c r="C138" s="280"/>
      <c r="D138" s="281"/>
      <c r="E138" s="281"/>
      <c r="F138" s="281"/>
      <c r="G138" s="281"/>
      <c r="H138" s="281"/>
      <c r="I138" s="282"/>
      <c r="J138" s="159"/>
      <c r="K138" s="278"/>
      <c r="N138" s="71">
        <f t="shared" si="9"/>
        <v>0</v>
      </c>
      <c r="O138" s="61"/>
      <c r="P138" s="59"/>
      <c r="Q138" s="35"/>
      <c r="R138" s="92"/>
    </row>
    <row r="139" spans="2:18" s="5" customFormat="1" ht="17.25" customHeight="1" thickBot="1" x14ac:dyDescent="0.3">
      <c r="C139" s="244"/>
      <c r="D139" s="245"/>
      <c r="E139" s="245"/>
      <c r="F139" s="245"/>
      <c r="G139" s="245"/>
      <c r="H139" s="245"/>
      <c r="I139" s="246"/>
      <c r="J139" s="154"/>
      <c r="K139" s="279"/>
      <c r="N139" s="71">
        <f t="shared" si="9"/>
        <v>0</v>
      </c>
      <c r="O139" s="86"/>
      <c r="P139" s="93"/>
      <c r="Q139" s="94"/>
      <c r="R139" s="95"/>
    </row>
    <row r="140" spans="2:18" s="5" customFormat="1" ht="17.25" customHeight="1" x14ac:dyDescent="0.25">
      <c r="C140" s="250" t="s">
        <v>123</v>
      </c>
      <c r="D140" s="251"/>
      <c r="E140" s="251"/>
      <c r="F140" s="251"/>
      <c r="G140" s="251"/>
      <c r="H140" s="251"/>
      <c r="I140" s="252"/>
      <c r="J140" s="155"/>
      <c r="K140" s="283" t="str">
        <f>+P140</f>
        <v>Gilles M.</v>
      </c>
      <c r="N140" s="71">
        <f t="shared" si="9"/>
        <v>1</v>
      </c>
      <c r="O140" s="88"/>
      <c r="P140" s="89" t="str">
        <f>F10</f>
        <v>Gilles M.</v>
      </c>
      <c r="Q140" s="90"/>
      <c r="R140" s="96"/>
    </row>
    <row r="141" spans="2:18" s="5" customFormat="1" ht="17.25" customHeight="1" x14ac:dyDescent="0.25">
      <c r="C141" s="227"/>
      <c r="D141" s="228"/>
      <c r="E141" s="228"/>
      <c r="F141" s="228"/>
      <c r="G141" s="228"/>
      <c r="H141" s="228"/>
      <c r="I141" s="286"/>
      <c r="J141" s="160"/>
      <c r="K141" s="284"/>
      <c r="N141" s="71">
        <f t="shared" si="9"/>
        <v>0</v>
      </c>
      <c r="O141" s="61"/>
      <c r="P141" s="59"/>
      <c r="Q141" s="35"/>
      <c r="R141" s="92"/>
    </row>
    <row r="142" spans="2:18" s="5" customFormat="1" ht="17.25" customHeight="1" x14ac:dyDescent="0.25">
      <c r="C142" s="253"/>
      <c r="D142" s="254"/>
      <c r="E142" s="254"/>
      <c r="F142" s="254"/>
      <c r="G142" s="254"/>
      <c r="H142" s="254"/>
      <c r="I142" s="287"/>
      <c r="J142" s="161"/>
      <c r="K142" s="284"/>
      <c r="N142" s="71">
        <f t="shared" si="9"/>
        <v>0</v>
      </c>
      <c r="O142" s="61"/>
      <c r="P142" s="59"/>
      <c r="Q142" s="35"/>
      <c r="R142" s="99"/>
    </row>
    <row r="143" spans="2:18" s="5" customFormat="1" ht="17.25" customHeight="1" x14ac:dyDescent="0.25">
      <c r="C143" s="253"/>
      <c r="D143" s="254"/>
      <c r="E143" s="254"/>
      <c r="F143" s="254"/>
      <c r="G143" s="254"/>
      <c r="H143" s="254"/>
      <c r="I143" s="287"/>
      <c r="J143" s="161"/>
      <c r="K143" s="284"/>
      <c r="N143" s="71">
        <f t="shared" si="9"/>
        <v>0</v>
      </c>
      <c r="O143" s="61"/>
      <c r="P143" s="59"/>
      <c r="Q143" s="35"/>
      <c r="R143" s="99"/>
    </row>
    <row r="144" spans="2:18" s="5" customFormat="1" ht="17.25" customHeight="1" thickBot="1" x14ac:dyDescent="0.3">
      <c r="C144" s="288"/>
      <c r="D144" s="289"/>
      <c r="E144" s="289"/>
      <c r="F144" s="289"/>
      <c r="G144" s="289"/>
      <c r="H144" s="289"/>
      <c r="I144" s="290"/>
      <c r="J144" s="163"/>
      <c r="K144" s="285"/>
      <c r="N144" s="71">
        <f t="shared" si="9"/>
        <v>0</v>
      </c>
      <c r="O144" s="86"/>
      <c r="P144" s="93"/>
      <c r="Q144" s="94"/>
      <c r="R144" s="100"/>
    </row>
    <row r="145" spans="2:18" s="5" customFormat="1" ht="17.25" customHeight="1" x14ac:dyDescent="0.25">
      <c r="C145" s="299" t="s">
        <v>124</v>
      </c>
      <c r="D145" s="300"/>
      <c r="E145" s="300"/>
      <c r="F145" s="300"/>
      <c r="G145" s="300"/>
      <c r="H145" s="300"/>
      <c r="I145" s="301"/>
      <c r="J145" s="144"/>
      <c r="K145" s="297" t="str">
        <f>+Q145</f>
        <v>Bernard M.</v>
      </c>
      <c r="N145" s="71">
        <f t="shared" si="9"/>
        <v>1</v>
      </c>
      <c r="O145" s="88"/>
      <c r="P145" s="89"/>
      <c r="Q145" s="90" t="str">
        <f>+F4</f>
        <v>Bernard M.</v>
      </c>
      <c r="R145" s="91"/>
    </row>
    <row r="146" spans="2:18" s="5" customFormat="1" ht="17.25" customHeight="1" x14ac:dyDescent="0.25">
      <c r="C146" s="230"/>
      <c r="D146" s="231"/>
      <c r="E146" s="231"/>
      <c r="F146" s="231"/>
      <c r="G146" s="231"/>
      <c r="H146" s="231"/>
      <c r="I146" s="232"/>
      <c r="J146" s="146"/>
      <c r="K146" s="298"/>
      <c r="N146" s="71">
        <f t="shared" si="9"/>
        <v>0</v>
      </c>
      <c r="O146" s="61"/>
      <c r="P146" s="59"/>
      <c r="Q146" s="35"/>
      <c r="R146" s="99"/>
    </row>
    <row r="147" spans="2:18" s="5" customFormat="1" ht="17.25" customHeight="1" x14ac:dyDescent="0.25">
      <c r="C147" s="233"/>
      <c r="D147" s="234"/>
      <c r="E147" s="234"/>
      <c r="F147" s="234"/>
      <c r="G147" s="234"/>
      <c r="H147" s="234"/>
      <c r="I147" s="235"/>
      <c r="J147" s="148"/>
      <c r="K147" s="298"/>
      <c r="N147" s="71">
        <f t="shared" si="9"/>
        <v>0</v>
      </c>
      <c r="O147" s="61"/>
      <c r="P147" s="59"/>
      <c r="Q147" s="35"/>
      <c r="R147" s="99"/>
    </row>
    <row r="148" spans="2:18" s="5" customFormat="1" ht="17.25" customHeight="1" x14ac:dyDescent="0.25">
      <c r="C148" s="233"/>
      <c r="D148" s="234"/>
      <c r="E148" s="234"/>
      <c r="F148" s="234"/>
      <c r="G148" s="234"/>
      <c r="H148" s="234"/>
      <c r="I148" s="235"/>
      <c r="J148" s="148"/>
      <c r="K148" s="298"/>
      <c r="N148" s="71">
        <f t="shared" si="9"/>
        <v>0</v>
      </c>
      <c r="O148" s="61"/>
      <c r="P148" s="59"/>
      <c r="Q148" s="35"/>
      <c r="R148" s="99"/>
    </row>
    <row r="149" spans="2:18" s="5" customFormat="1" ht="17.25" customHeight="1" x14ac:dyDescent="0.25">
      <c r="C149" s="271"/>
      <c r="D149" s="272"/>
      <c r="E149" s="272"/>
      <c r="F149" s="272"/>
      <c r="G149" s="272"/>
      <c r="H149" s="272"/>
      <c r="I149" s="295"/>
      <c r="J149" s="150"/>
      <c r="K149" s="317"/>
      <c r="N149" s="71">
        <f t="shared" si="9"/>
        <v>0</v>
      </c>
      <c r="O149" s="61"/>
      <c r="P149" s="59"/>
      <c r="Q149" s="35"/>
      <c r="R149" s="99"/>
    </row>
    <row r="150" spans="2:18" s="5" customFormat="1" ht="17.25" customHeight="1" x14ac:dyDescent="0.25">
      <c r="C150" s="239"/>
      <c r="D150" s="240"/>
      <c r="E150" s="240"/>
      <c r="F150" s="240"/>
      <c r="G150" s="240"/>
      <c r="H150" s="240"/>
      <c r="I150" s="241"/>
      <c r="J150" s="151"/>
      <c r="K150" s="317"/>
      <c r="N150" s="71">
        <f t="shared" si="9"/>
        <v>0</v>
      </c>
      <c r="O150" s="61"/>
      <c r="P150" s="59"/>
      <c r="Q150" s="35"/>
      <c r="R150" s="99"/>
    </row>
    <row r="151" spans="2:18" s="5" customFormat="1" ht="17.25" customHeight="1" thickBot="1" x14ac:dyDescent="0.3">
      <c r="C151" s="274"/>
      <c r="D151" s="275"/>
      <c r="E151" s="275"/>
      <c r="F151" s="275"/>
      <c r="G151" s="275"/>
      <c r="H151" s="275"/>
      <c r="I151" s="291"/>
      <c r="J151" s="153"/>
      <c r="K151" s="318"/>
      <c r="N151" s="71">
        <f t="shared" si="9"/>
        <v>0</v>
      </c>
      <c r="O151" s="86"/>
      <c r="P151" s="93"/>
      <c r="Q151" s="94"/>
      <c r="R151" s="100"/>
    </row>
    <row r="152" spans="2:18" s="39" customFormat="1" ht="17.25" customHeight="1" thickBot="1" x14ac:dyDescent="0.3">
      <c r="B152" s="40"/>
      <c r="C152" s="18"/>
      <c r="D152" s="62">
        <f>D126+7</f>
        <v>43591</v>
      </c>
      <c r="E152" s="47"/>
      <c r="F152" s="47"/>
      <c r="G152" s="262"/>
      <c r="H152" s="263"/>
      <c r="I152" s="263"/>
      <c r="J152" s="263"/>
      <c r="K152" s="264"/>
      <c r="L152" s="39">
        <f t="shared" ref="L152:L227" si="10">K152</f>
        <v>0</v>
      </c>
      <c r="N152" s="71">
        <f t="shared" si="9"/>
        <v>0</v>
      </c>
      <c r="O152" s="61"/>
      <c r="P152" s="59"/>
      <c r="Q152" s="35"/>
      <c r="R152" s="72"/>
    </row>
    <row r="153" spans="2:18" s="5" customFormat="1" ht="17.25" customHeight="1" x14ac:dyDescent="0.25">
      <c r="C153" s="247" t="s">
        <v>91</v>
      </c>
      <c r="D153" s="248"/>
      <c r="E153" s="248"/>
      <c r="F153" s="248"/>
      <c r="G153" s="248"/>
      <c r="H153" s="248"/>
      <c r="I153" s="249"/>
      <c r="J153" s="188"/>
      <c r="K153" s="277" t="str">
        <f>+O153</f>
        <v>Christine R.</v>
      </c>
      <c r="N153" s="70">
        <f t="shared" si="9"/>
        <v>1</v>
      </c>
      <c r="O153" s="88" t="str">
        <f>F6</f>
        <v>Christine R.</v>
      </c>
      <c r="P153" s="89"/>
      <c r="Q153" s="90"/>
      <c r="R153" s="91"/>
    </row>
    <row r="154" spans="2:18" s="5" customFormat="1" ht="17.25" customHeight="1" x14ac:dyDescent="0.25">
      <c r="C154" s="280"/>
      <c r="D154" s="281"/>
      <c r="E154" s="281"/>
      <c r="F154" s="281"/>
      <c r="G154" s="281"/>
      <c r="H154" s="281"/>
      <c r="I154" s="282"/>
      <c r="J154" s="159"/>
      <c r="K154" s="278"/>
      <c r="N154" s="71">
        <f t="shared" si="9"/>
        <v>0</v>
      </c>
      <c r="O154" s="61"/>
      <c r="P154" s="59"/>
      <c r="Q154" s="35"/>
      <c r="R154" s="92"/>
    </row>
    <row r="155" spans="2:18" s="5" customFormat="1" ht="17.25" customHeight="1" thickBot="1" x14ac:dyDescent="0.3">
      <c r="C155" s="244"/>
      <c r="D155" s="245"/>
      <c r="E155" s="245"/>
      <c r="F155" s="245"/>
      <c r="G155" s="245"/>
      <c r="H155" s="245"/>
      <c r="I155" s="246"/>
      <c r="J155" s="154"/>
      <c r="K155" s="279"/>
      <c r="N155" s="71">
        <f t="shared" si="9"/>
        <v>0</v>
      </c>
      <c r="O155" s="86"/>
      <c r="P155" s="93"/>
      <c r="Q155" s="94"/>
      <c r="R155" s="95"/>
    </row>
    <row r="156" spans="2:18" s="5" customFormat="1" ht="17.25" customHeight="1" x14ac:dyDescent="0.25">
      <c r="C156" s="250" t="s">
        <v>123</v>
      </c>
      <c r="D156" s="251"/>
      <c r="E156" s="251"/>
      <c r="F156" s="251"/>
      <c r="G156" s="251"/>
      <c r="H156" s="251"/>
      <c r="I156" s="252"/>
      <c r="J156" s="155"/>
      <c r="K156" s="265" t="str">
        <f>+P156</f>
        <v>Jean-Pierre C.</v>
      </c>
      <c r="N156" s="71">
        <f t="shared" si="9"/>
        <v>1</v>
      </c>
      <c r="O156" s="88"/>
      <c r="P156" s="89" t="str">
        <f>+F12</f>
        <v>Jean-Pierre C.</v>
      </c>
      <c r="Q156" s="90"/>
      <c r="R156" s="96"/>
    </row>
    <row r="157" spans="2:18" s="5" customFormat="1" ht="17.25" customHeight="1" x14ac:dyDescent="0.25">
      <c r="C157" s="227"/>
      <c r="D157" s="228"/>
      <c r="E157" s="228"/>
      <c r="F157" s="228"/>
      <c r="G157" s="228"/>
      <c r="H157" s="228"/>
      <c r="I157" s="229"/>
      <c r="J157" s="156"/>
      <c r="K157" s="266"/>
      <c r="N157" s="71">
        <f t="shared" si="9"/>
        <v>0</v>
      </c>
      <c r="O157" s="61"/>
      <c r="P157" s="59"/>
      <c r="Q157" s="35"/>
      <c r="R157" s="92"/>
    </row>
    <row r="158" spans="2:18" s="5" customFormat="1" ht="17.25" customHeight="1" x14ac:dyDescent="0.25">
      <c r="C158" s="253"/>
      <c r="D158" s="254"/>
      <c r="E158" s="254"/>
      <c r="F158" s="254"/>
      <c r="G158" s="254"/>
      <c r="H158" s="254"/>
      <c r="I158" s="255"/>
      <c r="J158" s="157"/>
      <c r="K158" s="266"/>
      <c r="N158" s="71">
        <f t="shared" si="9"/>
        <v>0</v>
      </c>
      <c r="O158" s="61"/>
      <c r="P158" s="59"/>
      <c r="Q158" s="35"/>
      <c r="R158" s="92"/>
    </row>
    <row r="159" spans="2:18" s="5" customFormat="1" ht="24.75" customHeight="1" x14ac:dyDescent="0.25">
      <c r="C159" s="256"/>
      <c r="D159" s="257"/>
      <c r="E159" s="257"/>
      <c r="F159" s="257"/>
      <c r="G159" s="257"/>
      <c r="H159" s="257"/>
      <c r="I159" s="258"/>
      <c r="J159" s="158"/>
      <c r="K159" s="266"/>
      <c r="N159" s="71">
        <f t="shared" si="9"/>
        <v>0</v>
      </c>
      <c r="O159" s="61"/>
      <c r="P159" s="59"/>
      <c r="Q159" s="35"/>
      <c r="R159" s="92"/>
    </row>
    <row r="160" spans="2:18" s="5" customFormat="1" ht="17.25" customHeight="1" thickBot="1" x14ac:dyDescent="0.3">
      <c r="C160" s="259"/>
      <c r="D160" s="260"/>
      <c r="E160" s="260"/>
      <c r="F160" s="260"/>
      <c r="G160" s="260"/>
      <c r="H160" s="260"/>
      <c r="I160" s="261"/>
      <c r="J160" s="191"/>
      <c r="K160" s="296"/>
      <c r="N160" s="71">
        <f t="shared" si="9"/>
        <v>0</v>
      </c>
      <c r="O160" s="86"/>
      <c r="P160" s="93"/>
      <c r="Q160" s="94"/>
      <c r="R160" s="95"/>
    </row>
    <row r="161" spans="3:18" s="11" customFormat="1" ht="17.25" customHeight="1" thickBot="1" x14ac:dyDescent="0.3">
      <c r="C161" s="18"/>
      <c r="D161" s="62">
        <f>D136+7</f>
        <v>43594</v>
      </c>
      <c r="E161" s="19"/>
      <c r="F161" s="47"/>
      <c r="G161" s="262"/>
      <c r="H161" s="263"/>
      <c r="I161" s="263"/>
      <c r="J161" s="263"/>
      <c r="K161" s="264"/>
      <c r="L161" s="39">
        <f t="shared" si="10"/>
        <v>0</v>
      </c>
      <c r="M161" s="6"/>
      <c r="N161" s="71">
        <f t="shared" si="9"/>
        <v>0</v>
      </c>
      <c r="O161" s="61"/>
      <c r="P161" s="59"/>
      <c r="Q161" s="35"/>
      <c r="R161" s="75"/>
    </row>
    <row r="162" spans="3:18" s="5" customFormat="1" ht="17.25" customHeight="1" x14ac:dyDescent="0.25">
      <c r="C162" s="247" t="s">
        <v>91</v>
      </c>
      <c r="D162" s="248"/>
      <c r="E162" s="248"/>
      <c r="F162" s="248"/>
      <c r="G162" s="248"/>
      <c r="H162" s="248"/>
      <c r="I162" s="249"/>
      <c r="J162" s="188"/>
      <c r="K162" s="277" t="str">
        <f>+O162</f>
        <v>RSGB</v>
      </c>
      <c r="N162" s="70">
        <f t="shared" si="9"/>
        <v>1</v>
      </c>
      <c r="O162" s="88" t="str">
        <f>+F16</f>
        <v>RSGB</v>
      </c>
      <c r="P162" s="89"/>
      <c r="Q162" s="90"/>
      <c r="R162" s="91"/>
    </row>
    <row r="163" spans="3:18" s="5" customFormat="1" ht="17.25" customHeight="1" x14ac:dyDescent="0.25">
      <c r="C163" s="280"/>
      <c r="D163" s="281"/>
      <c r="E163" s="281"/>
      <c r="F163" s="281"/>
      <c r="G163" s="281"/>
      <c r="H163" s="281"/>
      <c r="I163" s="282"/>
      <c r="J163" s="159"/>
      <c r="K163" s="278"/>
      <c r="N163" s="71">
        <f t="shared" si="9"/>
        <v>0</v>
      </c>
      <c r="O163" s="61"/>
      <c r="P163" s="59"/>
      <c r="Q163" s="35"/>
      <c r="R163" s="92"/>
    </row>
    <row r="164" spans="3:18" s="5" customFormat="1" ht="17.25" customHeight="1" thickBot="1" x14ac:dyDescent="0.3">
      <c r="C164" s="244"/>
      <c r="D164" s="245"/>
      <c r="E164" s="245"/>
      <c r="F164" s="245"/>
      <c r="G164" s="245"/>
      <c r="H164" s="245"/>
      <c r="I164" s="246"/>
      <c r="J164" s="154"/>
      <c r="K164" s="279"/>
      <c r="N164" s="71">
        <f t="shared" si="9"/>
        <v>0</v>
      </c>
      <c r="O164" s="86"/>
      <c r="P164" s="93"/>
      <c r="Q164" s="94"/>
      <c r="R164" s="95"/>
    </row>
    <row r="165" spans="3:18" s="5" customFormat="1" ht="17.25" customHeight="1" x14ac:dyDescent="0.25">
      <c r="C165" s="250" t="s">
        <v>123</v>
      </c>
      <c r="D165" s="251"/>
      <c r="E165" s="251"/>
      <c r="F165" s="251"/>
      <c r="G165" s="251"/>
      <c r="H165" s="251"/>
      <c r="I165" s="252"/>
      <c r="J165" s="155"/>
      <c r="K165" s="265" t="str">
        <f>+P165</f>
        <v>Christine R.</v>
      </c>
      <c r="N165" s="71">
        <f t="shared" si="9"/>
        <v>1</v>
      </c>
      <c r="O165" s="88"/>
      <c r="P165" s="89" t="str">
        <f>+F6</f>
        <v>Christine R.</v>
      </c>
      <c r="Q165" s="90"/>
      <c r="R165" s="91"/>
    </row>
    <row r="166" spans="3:18" s="5" customFormat="1" ht="17.25" customHeight="1" x14ac:dyDescent="0.25">
      <c r="C166" s="227"/>
      <c r="D166" s="228"/>
      <c r="E166" s="228"/>
      <c r="F166" s="228"/>
      <c r="G166" s="228"/>
      <c r="H166" s="228"/>
      <c r="I166" s="229"/>
      <c r="J166" s="156"/>
      <c r="K166" s="266"/>
      <c r="N166" s="71">
        <f t="shared" si="9"/>
        <v>0</v>
      </c>
      <c r="O166" s="61"/>
      <c r="P166" s="59"/>
      <c r="Q166" s="35"/>
      <c r="R166" s="99"/>
    </row>
    <row r="167" spans="3:18" s="5" customFormat="1" ht="17.25" customHeight="1" x14ac:dyDescent="0.25">
      <c r="C167" s="324"/>
      <c r="D167" s="325"/>
      <c r="E167" s="325"/>
      <c r="F167" s="325"/>
      <c r="G167" s="325"/>
      <c r="H167" s="325"/>
      <c r="I167" s="326"/>
      <c r="J167" s="165"/>
      <c r="K167" s="266"/>
      <c r="N167" s="71">
        <f t="shared" si="9"/>
        <v>0</v>
      </c>
      <c r="O167" s="61"/>
      <c r="P167" s="59"/>
      <c r="Q167" s="35"/>
      <c r="R167" s="99"/>
    </row>
    <row r="168" spans="3:18" s="5" customFormat="1" ht="17.25" customHeight="1" x14ac:dyDescent="0.25">
      <c r="C168" s="256"/>
      <c r="D168" s="257"/>
      <c r="E168" s="257"/>
      <c r="F168" s="257"/>
      <c r="G168" s="257"/>
      <c r="H168" s="257"/>
      <c r="I168" s="258"/>
      <c r="J168" s="158"/>
      <c r="K168" s="266"/>
      <c r="N168" s="71">
        <f t="shared" si="9"/>
        <v>0</v>
      </c>
      <c r="O168" s="61"/>
      <c r="P168" s="59"/>
      <c r="Q168" s="35"/>
      <c r="R168" s="99"/>
    </row>
    <row r="169" spans="3:18" s="5" customFormat="1" ht="17.25" customHeight="1" thickBot="1" x14ac:dyDescent="0.3">
      <c r="C169" s="319"/>
      <c r="D169" s="320"/>
      <c r="E169" s="320"/>
      <c r="F169" s="320"/>
      <c r="G169" s="320"/>
      <c r="H169" s="320"/>
      <c r="I169" s="321"/>
      <c r="J169" s="171"/>
      <c r="K169" s="267"/>
      <c r="N169" s="71">
        <f t="shared" si="9"/>
        <v>0</v>
      </c>
      <c r="O169" s="86"/>
      <c r="P169" s="93"/>
      <c r="Q169" s="94"/>
      <c r="R169" s="100"/>
    </row>
    <row r="170" spans="3:18" s="5" customFormat="1" ht="17.25" customHeight="1" x14ac:dyDescent="0.25">
      <c r="C170" s="299" t="s">
        <v>124</v>
      </c>
      <c r="D170" s="300"/>
      <c r="E170" s="300"/>
      <c r="F170" s="300"/>
      <c r="G170" s="300"/>
      <c r="H170" s="300"/>
      <c r="I170" s="301"/>
      <c r="J170" s="144"/>
      <c r="K170" s="297" t="str">
        <f>+Q170</f>
        <v>Jacques R.</v>
      </c>
      <c r="L170" s="5" t="str">
        <f>K170</f>
        <v>Jacques R.</v>
      </c>
      <c r="N170" s="71">
        <f t="shared" si="9"/>
        <v>1</v>
      </c>
      <c r="O170" s="88"/>
      <c r="P170" s="89"/>
      <c r="Q170" s="90" t="str">
        <f>+F11</f>
        <v>Jacques R.</v>
      </c>
      <c r="R170" s="91"/>
    </row>
    <row r="171" spans="3:18" s="5" customFormat="1" ht="17.25" customHeight="1" x14ac:dyDescent="0.25">
      <c r="C171" s="308"/>
      <c r="D171" s="309"/>
      <c r="E171" s="309"/>
      <c r="F171" s="309"/>
      <c r="G171" s="309"/>
      <c r="H171" s="309"/>
      <c r="I171" s="310"/>
      <c r="J171" s="185"/>
      <c r="K171" s="298"/>
      <c r="L171" s="5">
        <f t="shared" ref="L171:L176" si="11">K171</f>
        <v>0</v>
      </c>
      <c r="N171" s="71">
        <f t="shared" si="9"/>
        <v>0</v>
      </c>
      <c r="O171" s="61"/>
      <c r="P171" s="59"/>
      <c r="Q171" s="35"/>
      <c r="R171" s="99"/>
    </row>
    <row r="172" spans="3:18" s="5" customFormat="1" ht="17.25" customHeight="1" x14ac:dyDescent="0.25">
      <c r="C172" s="268"/>
      <c r="D172" s="269"/>
      <c r="E172" s="269"/>
      <c r="F172" s="269"/>
      <c r="G172" s="269"/>
      <c r="H172" s="269"/>
      <c r="I172" s="270"/>
      <c r="J172" s="186"/>
      <c r="K172" s="298"/>
      <c r="L172" s="5">
        <f t="shared" si="11"/>
        <v>0</v>
      </c>
      <c r="N172" s="71">
        <f t="shared" si="9"/>
        <v>0</v>
      </c>
      <c r="O172" s="61"/>
      <c r="P172" s="59"/>
      <c r="Q172" s="35"/>
      <c r="R172" s="99"/>
    </row>
    <row r="173" spans="3:18" s="5" customFormat="1" ht="17.25" customHeight="1" x14ac:dyDescent="0.25">
      <c r="C173" s="268"/>
      <c r="D173" s="269"/>
      <c r="E173" s="269"/>
      <c r="F173" s="269"/>
      <c r="G173" s="269"/>
      <c r="H173" s="269"/>
      <c r="I173" s="270"/>
      <c r="J173" s="186"/>
      <c r="K173" s="298"/>
      <c r="L173" s="5">
        <f t="shared" si="11"/>
        <v>0</v>
      </c>
      <c r="N173" s="71">
        <f t="shared" si="9"/>
        <v>0</v>
      </c>
      <c r="O173" s="61"/>
      <c r="P173" s="59"/>
      <c r="Q173" s="35"/>
      <c r="R173" s="99"/>
    </row>
    <row r="174" spans="3:18" s="5" customFormat="1" ht="17.25" customHeight="1" x14ac:dyDescent="0.25">
      <c r="C174" s="271"/>
      <c r="D174" s="272"/>
      <c r="E174" s="272"/>
      <c r="F174" s="272"/>
      <c r="G174" s="272"/>
      <c r="H174" s="272"/>
      <c r="I174" s="273"/>
      <c r="J174" s="149"/>
      <c r="K174" s="322"/>
      <c r="L174" s="5">
        <f t="shared" si="11"/>
        <v>0</v>
      </c>
      <c r="N174" s="71">
        <f t="shared" si="9"/>
        <v>0</v>
      </c>
      <c r="O174" s="61"/>
      <c r="P174" s="59"/>
      <c r="Q174" s="35"/>
      <c r="R174" s="99"/>
    </row>
    <row r="175" spans="3:18" s="5" customFormat="1" ht="17.25" customHeight="1" x14ac:dyDescent="0.25">
      <c r="C175" s="239"/>
      <c r="D175" s="240"/>
      <c r="E175" s="240"/>
      <c r="F175" s="240"/>
      <c r="G175" s="240"/>
      <c r="H175" s="240"/>
      <c r="I175" s="241"/>
      <c r="J175" s="151"/>
      <c r="K175" s="322"/>
      <c r="L175" s="5">
        <f t="shared" si="11"/>
        <v>0</v>
      </c>
      <c r="N175" s="71">
        <f t="shared" si="9"/>
        <v>0</v>
      </c>
      <c r="O175" s="61"/>
      <c r="P175" s="59"/>
      <c r="Q175" s="35"/>
      <c r="R175" s="99"/>
    </row>
    <row r="176" spans="3:18" s="5" customFormat="1" ht="17.25" customHeight="1" thickBot="1" x14ac:dyDescent="0.3">
      <c r="C176" s="274"/>
      <c r="D176" s="275"/>
      <c r="E176" s="275"/>
      <c r="F176" s="275"/>
      <c r="G176" s="275"/>
      <c r="H176" s="275"/>
      <c r="I176" s="276"/>
      <c r="J176" s="152"/>
      <c r="K176" s="323"/>
      <c r="L176" s="5">
        <f t="shared" si="11"/>
        <v>0</v>
      </c>
      <c r="N176" s="71">
        <f t="shared" si="9"/>
        <v>0</v>
      </c>
      <c r="O176" s="86"/>
      <c r="P176" s="93"/>
      <c r="Q176" s="94"/>
      <c r="R176" s="100"/>
    </row>
    <row r="177" spans="2:18" s="39" customFormat="1" ht="17.25" customHeight="1" thickBot="1" x14ac:dyDescent="0.3">
      <c r="B177" s="40"/>
      <c r="C177" s="18"/>
      <c r="D177" s="62">
        <f>D152+7</f>
        <v>43598</v>
      </c>
      <c r="E177" s="47"/>
      <c r="F177" s="47"/>
      <c r="G177" s="262"/>
      <c r="H177" s="263"/>
      <c r="I177" s="263"/>
      <c r="J177" s="263"/>
      <c r="K177" s="264"/>
      <c r="L177" s="39">
        <f t="shared" si="10"/>
        <v>0</v>
      </c>
      <c r="N177" s="71">
        <f t="shared" si="9"/>
        <v>0</v>
      </c>
      <c r="O177" s="61"/>
      <c r="P177" s="59"/>
      <c r="Q177" s="35"/>
      <c r="R177" s="75"/>
    </row>
    <row r="178" spans="2:18" s="5" customFormat="1" ht="17.25" customHeight="1" x14ac:dyDescent="0.25">
      <c r="C178" s="247" t="s">
        <v>91</v>
      </c>
      <c r="D178" s="248"/>
      <c r="E178" s="248"/>
      <c r="F178" s="248"/>
      <c r="G178" s="248"/>
      <c r="H178" s="248"/>
      <c r="I178" s="249"/>
      <c r="J178" s="188"/>
      <c r="K178" s="277" t="str">
        <f>+O178</f>
        <v>Gérard L.</v>
      </c>
      <c r="N178" s="70">
        <f t="shared" ref="N178:N185" si="12">COUNTA(O178:Q178)</f>
        <v>1</v>
      </c>
      <c r="O178" s="88" t="str">
        <f>F9</f>
        <v>Gérard L.</v>
      </c>
      <c r="P178" s="89"/>
      <c r="Q178" s="90"/>
      <c r="R178" s="91"/>
    </row>
    <row r="179" spans="2:18" s="5" customFormat="1" ht="17.25" customHeight="1" x14ac:dyDescent="0.25">
      <c r="C179" s="280"/>
      <c r="D179" s="281"/>
      <c r="E179" s="281"/>
      <c r="F179" s="281"/>
      <c r="G179" s="281"/>
      <c r="H179" s="281"/>
      <c r="I179" s="282"/>
      <c r="J179" s="159"/>
      <c r="K179" s="278"/>
      <c r="N179" s="71">
        <f t="shared" si="12"/>
        <v>0</v>
      </c>
      <c r="O179" s="61"/>
      <c r="P179" s="59"/>
      <c r="Q179" s="35"/>
      <c r="R179" s="92"/>
    </row>
    <row r="180" spans="2:18" s="5" customFormat="1" ht="17.25" customHeight="1" thickBot="1" x14ac:dyDescent="0.3">
      <c r="C180" s="244"/>
      <c r="D180" s="245"/>
      <c r="E180" s="245"/>
      <c r="F180" s="245"/>
      <c r="G180" s="245"/>
      <c r="H180" s="245"/>
      <c r="I180" s="246"/>
      <c r="J180" s="154"/>
      <c r="K180" s="279"/>
      <c r="N180" s="71">
        <f t="shared" si="12"/>
        <v>0</v>
      </c>
      <c r="O180" s="86"/>
      <c r="P180" s="93"/>
      <c r="Q180" s="94"/>
      <c r="R180" s="95"/>
    </row>
    <row r="181" spans="2:18" s="5" customFormat="1" ht="17.25" customHeight="1" x14ac:dyDescent="0.25">
      <c r="C181" s="250" t="s">
        <v>123</v>
      </c>
      <c r="D181" s="251"/>
      <c r="E181" s="251"/>
      <c r="F181" s="251"/>
      <c r="G181" s="251"/>
      <c r="H181" s="251"/>
      <c r="I181" s="252"/>
      <c r="J181" s="155"/>
      <c r="K181" s="265" t="str">
        <f>+P181</f>
        <v>Thierry C.</v>
      </c>
      <c r="N181" s="71">
        <f t="shared" si="12"/>
        <v>1</v>
      </c>
      <c r="O181" s="88"/>
      <c r="P181" s="89" t="str">
        <f>+F15</f>
        <v>Thierry C.</v>
      </c>
      <c r="Q181" s="90"/>
      <c r="R181" s="96"/>
    </row>
    <row r="182" spans="2:18" s="5" customFormat="1" ht="17.25" customHeight="1" x14ac:dyDescent="0.25">
      <c r="C182" s="227"/>
      <c r="D182" s="228"/>
      <c r="E182" s="228"/>
      <c r="F182" s="228"/>
      <c r="G182" s="228"/>
      <c r="H182" s="228"/>
      <c r="I182" s="229"/>
      <c r="J182" s="156"/>
      <c r="K182" s="266"/>
      <c r="N182" s="71">
        <f t="shared" si="12"/>
        <v>0</v>
      </c>
      <c r="O182" s="61"/>
      <c r="P182" s="59"/>
      <c r="Q182" s="35"/>
      <c r="R182" s="92"/>
    </row>
    <row r="183" spans="2:18" s="5" customFormat="1" ht="17.25" customHeight="1" x14ac:dyDescent="0.25">
      <c r="C183" s="253"/>
      <c r="D183" s="254"/>
      <c r="E183" s="254"/>
      <c r="F183" s="254"/>
      <c r="G183" s="254"/>
      <c r="H183" s="254"/>
      <c r="I183" s="255"/>
      <c r="J183" s="157"/>
      <c r="K183" s="266"/>
      <c r="N183" s="71">
        <f t="shared" si="12"/>
        <v>0</v>
      </c>
      <c r="O183" s="61"/>
      <c r="P183" s="59"/>
      <c r="Q183" s="35"/>
      <c r="R183" s="92"/>
    </row>
    <row r="184" spans="2:18" s="5" customFormat="1" ht="24.75" customHeight="1" x14ac:dyDescent="0.25">
      <c r="C184" s="256"/>
      <c r="D184" s="257"/>
      <c r="E184" s="257"/>
      <c r="F184" s="257"/>
      <c r="G184" s="257"/>
      <c r="H184" s="257"/>
      <c r="I184" s="258"/>
      <c r="J184" s="158"/>
      <c r="K184" s="266"/>
      <c r="N184" s="71">
        <f t="shared" si="12"/>
        <v>0</v>
      </c>
      <c r="O184" s="61"/>
      <c r="P184" s="59"/>
      <c r="Q184" s="35"/>
      <c r="R184" s="92"/>
    </row>
    <row r="185" spans="2:18" s="5" customFormat="1" ht="17.25" customHeight="1" thickBot="1" x14ac:dyDescent="0.3">
      <c r="C185" s="259"/>
      <c r="D185" s="260"/>
      <c r="E185" s="260"/>
      <c r="F185" s="260"/>
      <c r="G185" s="260"/>
      <c r="H185" s="260"/>
      <c r="I185" s="261"/>
      <c r="J185" s="191"/>
      <c r="K185" s="296"/>
      <c r="N185" s="71">
        <f t="shared" si="12"/>
        <v>0</v>
      </c>
      <c r="O185" s="86"/>
      <c r="P185" s="93"/>
      <c r="Q185" s="94"/>
      <c r="R185" s="95"/>
    </row>
    <row r="186" spans="2:18" s="39" customFormat="1" ht="17.25" customHeight="1" thickBot="1" x14ac:dyDescent="0.3">
      <c r="B186" s="40"/>
      <c r="C186" s="18"/>
      <c r="D186" s="62">
        <f>D161+7</f>
        <v>43601</v>
      </c>
      <c r="E186" s="47"/>
      <c r="F186" s="47"/>
      <c r="G186" s="262"/>
      <c r="H186" s="263"/>
      <c r="I186" s="263"/>
      <c r="J186" s="263"/>
      <c r="K186" s="264"/>
      <c r="L186" s="39">
        <f t="shared" si="10"/>
        <v>0</v>
      </c>
      <c r="N186" s="71">
        <f t="shared" si="9"/>
        <v>0</v>
      </c>
      <c r="O186" s="61"/>
      <c r="P186" s="59"/>
      <c r="Q186" s="35"/>
      <c r="R186" s="75"/>
    </row>
    <row r="187" spans="2:18" s="5" customFormat="1" ht="17.25" customHeight="1" x14ac:dyDescent="0.25">
      <c r="C187" s="247" t="s">
        <v>91</v>
      </c>
      <c r="D187" s="248"/>
      <c r="E187" s="248"/>
      <c r="F187" s="248"/>
      <c r="G187" s="248"/>
      <c r="H187" s="248"/>
      <c r="I187" s="249"/>
      <c r="J187" s="188"/>
      <c r="K187" s="277" t="str">
        <f>+O187</f>
        <v>RSGB</v>
      </c>
      <c r="N187" s="70">
        <f t="shared" ref="N187:N189" si="13">COUNTA(O187:Q187)</f>
        <v>1</v>
      </c>
      <c r="O187" s="88" t="str">
        <f>+F16</f>
        <v>RSGB</v>
      </c>
      <c r="P187" s="89"/>
      <c r="Q187" s="90"/>
      <c r="R187" s="91"/>
    </row>
    <row r="188" spans="2:18" s="5" customFormat="1" ht="17.25" customHeight="1" x14ac:dyDescent="0.25">
      <c r="C188" s="280"/>
      <c r="D188" s="281"/>
      <c r="E188" s="281"/>
      <c r="F188" s="281"/>
      <c r="G188" s="281"/>
      <c r="H188" s="281"/>
      <c r="I188" s="282"/>
      <c r="J188" s="159"/>
      <c r="K188" s="278"/>
      <c r="N188" s="71">
        <f t="shared" si="13"/>
        <v>0</v>
      </c>
      <c r="O188" s="61"/>
      <c r="P188" s="59"/>
      <c r="Q188" s="35"/>
      <c r="R188" s="92"/>
    </row>
    <row r="189" spans="2:18" s="5" customFormat="1" ht="17.25" customHeight="1" thickBot="1" x14ac:dyDescent="0.3">
      <c r="C189" s="244"/>
      <c r="D189" s="245"/>
      <c r="E189" s="245"/>
      <c r="F189" s="245"/>
      <c r="G189" s="245"/>
      <c r="H189" s="245"/>
      <c r="I189" s="246"/>
      <c r="J189" s="154"/>
      <c r="K189" s="279"/>
      <c r="N189" s="71">
        <f t="shared" si="13"/>
        <v>0</v>
      </c>
      <c r="O189" s="86"/>
      <c r="P189" s="93"/>
      <c r="Q189" s="94"/>
      <c r="R189" s="95"/>
    </row>
    <row r="190" spans="2:18" s="5" customFormat="1" ht="17.25" customHeight="1" x14ac:dyDescent="0.25">
      <c r="C190" s="250" t="s">
        <v>123</v>
      </c>
      <c r="D190" s="251"/>
      <c r="E190" s="251"/>
      <c r="F190" s="251"/>
      <c r="G190" s="251"/>
      <c r="H190" s="251"/>
      <c r="I190" s="252"/>
      <c r="J190" s="155"/>
      <c r="K190" s="283" t="str">
        <f>+P190</f>
        <v>Georges A.</v>
      </c>
      <c r="L190" s="39" t="str">
        <f t="shared" si="10"/>
        <v>Georges A.</v>
      </c>
      <c r="N190" s="71">
        <f t="shared" si="9"/>
        <v>1</v>
      </c>
      <c r="O190" s="88"/>
      <c r="P190" s="89" t="str">
        <f>+F8</f>
        <v>Georges A.</v>
      </c>
      <c r="Q190" s="90"/>
      <c r="R190" s="91"/>
    </row>
    <row r="191" spans="2:18" s="5" customFormat="1" ht="17.25" customHeight="1" x14ac:dyDescent="0.25">
      <c r="C191" s="227"/>
      <c r="D191" s="228"/>
      <c r="E191" s="228"/>
      <c r="F191" s="228"/>
      <c r="G191" s="228"/>
      <c r="H191" s="228"/>
      <c r="I191" s="286"/>
      <c r="J191" s="160"/>
      <c r="K191" s="284"/>
      <c r="L191" s="39">
        <f t="shared" si="10"/>
        <v>0</v>
      </c>
      <c r="N191" s="71">
        <f t="shared" si="9"/>
        <v>0</v>
      </c>
      <c r="O191" s="61"/>
      <c r="P191" s="59"/>
      <c r="Q191" s="35"/>
      <c r="R191" s="99"/>
    </row>
    <row r="192" spans="2:18" s="5" customFormat="1" ht="17.25" customHeight="1" x14ac:dyDescent="0.25">
      <c r="C192" s="253"/>
      <c r="D192" s="254"/>
      <c r="E192" s="254"/>
      <c r="F192" s="254"/>
      <c r="G192" s="254"/>
      <c r="H192" s="254"/>
      <c r="I192" s="287"/>
      <c r="J192" s="161"/>
      <c r="K192" s="284"/>
      <c r="L192" s="39">
        <f t="shared" si="10"/>
        <v>0</v>
      </c>
      <c r="N192" s="71">
        <f t="shared" si="9"/>
        <v>0</v>
      </c>
      <c r="O192" s="61"/>
      <c r="P192" s="59"/>
      <c r="Q192" s="35"/>
      <c r="R192" s="99"/>
    </row>
    <row r="193" spans="3:18" s="5" customFormat="1" ht="17.25" customHeight="1" x14ac:dyDescent="0.25">
      <c r="C193" s="253"/>
      <c r="D193" s="254"/>
      <c r="E193" s="254"/>
      <c r="F193" s="254"/>
      <c r="G193" s="254"/>
      <c r="H193" s="254"/>
      <c r="I193" s="287"/>
      <c r="J193" s="161"/>
      <c r="K193" s="284"/>
      <c r="L193" s="39">
        <f t="shared" si="10"/>
        <v>0</v>
      </c>
      <c r="N193" s="71">
        <f t="shared" si="9"/>
        <v>0</v>
      </c>
      <c r="O193" s="61"/>
      <c r="P193" s="59"/>
      <c r="Q193" s="35"/>
      <c r="R193" s="99"/>
    </row>
    <row r="194" spans="3:18" s="5" customFormat="1" ht="17.25" customHeight="1" thickBot="1" x14ac:dyDescent="0.3">
      <c r="C194" s="311"/>
      <c r="D194" s="312"/>
      <c r="E194" s="312"/>
      <c r="F194" s="312"/>
      <c r="G194" s="312"/>
      <c r="H194" s="312"/>
      <c r="I194" s="313"/>
      <c r="J194" s="197"/>
      <c r="K194" s="285"/>
      <c r="L194" s="39">
        <f t="shared" si="10"/>
        <v>0</v>
      </c>
      <c r="N194" s="71">
        <f t="shared" si="9"/>
        <v>0</v>
      </c>
      <c r="O194" s="86"/>
      <c r="P194" s="93"/>
      <c r="Q194" s="94"/>
      <c r="R194" s="100"/>
    </row>
    <row r="195" spans="3:18" s="5" customFormat="1" ht="17.25" customHeight="1" x14ac:dyDescent="0.25">
      <c r="C195" s="314" t="s">
        <v>124</v>
      </c>
      <c r="D195" s="315"/>
      <c r="E195" s="315"/>
      <c r="F195" s="315"/>
      <c r="G195" s="315"/>
      <c r="H195" s="315"/>
      <c r="I195" s="316"/>
      <c r="J195" s="146"/>
      <c r="K195" s="297" t="str">
        <f>+Q195</f>
        <v>Alain M.</v>
      </c>
      <c r="L195" s="5" t="str">
        <f t="shared" si="10"/>
        <v>Alain M.</v>
      </c>
      <c r="N195" s="71">
        <f t="shared" si="9"/>
        <v>1</v>
      </c>
      <c r="O195" s="88"/>
      <c r="P195" s="89"/>
      <c r="Q195" s="90" t="str">
        <f>+F3</f>
        <v>Alain M.</v>
      </c>
      <c r="R195" s="96"/>
    </row>
    <row r="196" spans="3:18" s="5" customFormat="1" ht="17.25" customHeight="1" x14ac:dyDescent="0.25">
      <c r="C196" s="230"/>
      <c r="D196" s="231"/>
      <c r="E196" s="231"/>
      <c r="F196" s="231"/>
      <c r="G196" s="231"/>
      <c r="H196" s="231"/>
      <c r="I196" s="232"/>
      <c r="J196" s="146"/>
      <c r="K196" s="298"/>
      <c r="L196" s="5">
        <f t="shared" si="10"/>
        <v>0</v>
      </c>
      <c r="N196" s="71">
        <f t="shared" si="9"/>
        <v>0</v>
      </c>
      <c r="O196" s="61"/>
      <c r="P196" s="59"/>
      <c r="Q196" s="35"/>
      <c r="R196" s="92"/>
    </row>
    <row r="197" spans="3:18" s="5" customFormat="1" ht="17.25" customHeight="1" x14ac:dyDescent="0.25">
      <c r="C197" s="233"/>
      <c r="D197" s="234"/>
      <c r="E197" s="234"/>
      <c r="F197" s="234"/>
      <c r="G197" s="234"/>
      <c r="H197" s="234"/>
      <c r="I197" s="235"/>
      <c r="J197" s="148"/>
      <c r="K197" s="298"/>
      <c r="L197" s="5">
        <f t="shared" si="10"/>
        <v>0</v>
      </c>
      <c r="N197" s="71">
        <f t="shared" si="9"/>
        <v>0</v>
      </c>
      <c r="O197" s="61"/>
      <c r="P197" s="59"/>
      <c r="Q197" s="35"/>
      <c r="R197" s="92"/>
    </row>
    <row r="198" spans="3:18" s="5" customFormat="1" ht="17.25" customHeight="1" x14ac:dyDescent="0.25">
      <c r="C198" s="236"/>
      <c r="D198" s="237"/>
      <c r="E198" s="237"/>
      <c r="F198" s="237"/>
      <c r="G198" s="237"/>
      <c r="H198" s="237"/>
      <c r="I198" s="238"/>
      <c r="J198" s="164"/>
      <c r="K198" s="298"/>
      <c r="L198" s="5">
        <f t="shared" si="10"/>
        <v>0</v>
      </c>
      <c r="N198" s="71">
        <f t="shared" si="9"/>
        <v>0</v>
      </c>
      <c r="O198" s="61"/>
      <c r="P198" s="59"/>
      <c r="Q198" s="35"/>
      <c r="R198" s="92"/>
    </row>
    <row r="199" spans="3:18" s="5" customFormat="1" ht="17.25" customHeight="1" x14ac:dyDescent="0.25">
      <c r="C199" s="236"/>
      <c r="D199" s="237"/>
      <c r="E199" s="237"/>
      <c r="F199" s="237"/>
      <c r="G199" s="237"/>
      <c r="H199" s="237"/>
      <c r="I199" s="238"/>
      <c r="J199" s="164"/>
      <c r="K199" s="317"/>
      <c r="L199" s="5">
        <f t="shared" si="10"/>
        <v>0</v>
      </c>
      <c r="N199" s="71">
        <f t="shared" si="9"/>
        <v>0</v>
      </c>
      <c r="O199" s="61"/>
      <c r="P199" s="59"/>
      <c r="Q199" s="35"/>
      <c r="R199" s="92"/>
    </row>
    <row r="200" spans="3:18" s="5" customFormat="1" ht="17.25" customHeight="1" x14ac:dyDescent="0.25">
      <c r="C200" s="239"/>
      <c r="D200" s="240"/>
      <c r="E200" s="240"/>
      <c r="F200" s="240"/>
      <c r="G200" s="240"/>
      <c r="H200" s="240"/>
      <c r="I200" s="241"/>
      <c r="J200" s="151"/>
      <c r="K200" s="317"/>
      <c r="L200" s="5">
        <f t="shared" si="10"/>
        <v>0</v>
      </c>
      <c r="N200" s="71">
        <f t="shared" si="9"/>
        <v>0</v>
      </c>
      <c r="O200" s="61"/>
      <c r="P200" s="59"/>
      <c r="Q200" s="35"/>
      <c r="R200" s="92"/>
    </row>
    <row r="201" spans="3:18" s="5" customFormat="1" ht="17.25" customHeight="1" thickBot="1" x14ac:dyDescent="0.3">
      <c r="C201" s="274"/>
      <c r="D201" s="275"/>
      <c r="E201" s="275"/>
      <c r="F201" s="275"/>
      <c r="G201" s="275"/>
      <c r="H201" s="275"/>
      <c r="I201" s="291"/>
      <c r="J201" s="153"/>
      <c r="K201" s="318"/>
      <c r="L201" s="5">
        <f t="shared" si="10"/>
        <v>0</v>
      </c>
      <c r="N201" s="71">
        <f t="shared" si="9"/>
        <v>0</v>
      </c>
      <c r="O201" s="86"/>
      <c r="P201" s="93"/>
      <c r="Q201" s="94"/>
      <c r="R201" s="95"/>
    </row>
    <row r="202" spans="3:18" s="11" customFormat="1" ht="17.25" customHeight="1" thickBot="1" x14ac:dyDescent="0.3">
      <c r="C202" s="18"/>
      <c r="D202" s="62">
        <f>D177+7</f>
        <v>43605</v>
      </c>
      <c r="E202" s="19"/>
      <c r="F202" s="47"/>
      <c r="G202" s="262"/>
      <c r="H202" s="263"/>
      <c r="I202" s="263"/>
      <c r="J202" s="263"/>
      <c r="K202" s="264"/>
      <c r="L202" s="39">
        <f t="shared" si="10"/>
        <v>0</v>
      </c>
      <c r="M202" s="6"/>
      <c r="N202" s="71">
        <f t="shared" si="9"/>
        <v>0</v>
      </c>
      <c r="O202" s="61"/>
      <c r="P202" s="59"/>
      <c r="Q202" s="35"/>
      <c r="R202" s="73"/>
    </row>
    <row r="203" spans="3:18" s="5" customFormat="1" ht="17.25" customHeight="1" x14ac:dyDescent="0.25">
      <c r="C203" s="247" t="s">
        <v>91</v>
      </c>
      <c r="D203" s="248"/>
      <c r="E203" s="248"/>
      <c r="F203" s="248"/>
      <c r="G203" s="248"/>
      <c r="H203" s="248"/>
      <c r="I203" s="249"/>
      <c r="J203" s="188"/>
      <c r="K203" s="277" t="str">
        <f>+O203</f>
        <v>Gilles M.</v>
      </c>
      <c r="N203" s="70">
        <f t="shared" si="9"/>
        <v>1</v>
      </c>
      <c r="O203" s="88" t="str">
        <f>F10</f>
        <v>Gilles M.</v>
      </c>
      <c r="P203" s="89"/>
      <c r="Q203" s="90"/>
      <c r="R203" s="91"/>
    </row>
    <row r="204" spans="3:18" s="5" customFormat="1" ht="17.25" customHeight="1" x14ac:dyDescent="0.25">
      <c r="C204" s="280"/>
      <c r="D204" s="281"/>
      <c r="E204" s="281"/>
      <c r="F204" s="281"/>
      <c r="G204" s="281"/>
      <c r="H204" s="281"/>
      <c r="I204" s="282"/>
      <c r="J204" s="159"/>
      <c r="K204" s="278"/>
      <c r="N204" s="71">
        <f t="shared" si="9"/>
        <v>0</v>
      </c>
      <c r="O204" s="61"/>
      <c r="P204" s="59"/>
      <c r="Q204" s="35"/>
      <c r="R204" s="92"/>
    </row>
    <row r="205" spans="3:18" s="5" customFormat="1" ht="17.25" customHeight="1" thickBot="1" x14ac:dyDescent="0.3">
      <c r="C205" s="244"/>
      <c r="D205" s="245"/>
      <c r="E205" s="245"/>
      <c r="F205" s="245"/>
      <c r="G205" s="245"/>
      <c r="H205" s="245"/>
      <c r="I205" s="246"/>
      <c r="J205" s="154"/>
      <c r="K205" s="279"/>
      <c r="N205" s="71">
        <f t="shared" si="9"/>
        <v>0</v>
      </c>
      <c r="O205" s="86"/>
      <c r="P205" s="93"/>
      <c r="Q205" s="94"/>
      <c r="R205" s="95"/>
    </row>
    <row r="206" spans="3:18" s="5" customFormat="1" ht="17.25" customHeight="1" x14ac:dyDescent="0.25">
      <c r="C206" s="250" t="s">
        <v>123</v>
      </c>
      <c r="D206" s="251"/>
      <c r="E206" s="251"/>
      <c r="F206" s="251"/>
      <c r="G206" s="251"/>
      <c r="H206" s="251"/>
      <c r="I206" s="252"/>
      <c r="J206" s="155"/>
      <c r="K206" s="265" t="str">
        <f>+P206</f>
        <v>Alain M.</v>
      </c>
      <c r="N206" s="71">
        <f t="shared" si="9"/>
        <v>1</v>
      </c>
      <c r="O206" s="88"/>
      <c r="P206" s="89" t="str">
        <f>+F3</f>
        <v>Alain M.</v>
      </c>
      <c r="Q206" s="90"/>
      <c r="R206" s="96"/>
    </row>
    <row r="207" spans="3:18" s="5" customFormat="1" ht="17.25" customHeight="1" x14ac:dyDescent="0.25">
      <c r="C207" s="227"/>
      <c r="D207" s="228"/>
      <c r="E207" s="228"/>
      <c r="F207" s="228"/>
      <c r="G207" s="228"/>
      <c r="H207" s="228"/>
      <c r="I207" s="229"/>
      <c r="J207" s="156"/>
      <c r="K207" s="266"/>
      <c r="N207" s="71">
        <f t="shared" si="9"/>
        <v>0</v>
      </c>
      <c r="O207" s="61"/>
      <c r="P207" s="59"/>
      <c r="Q207" s="35"/>
      <c r="R207" s="92"/>
    </row>
    <row r="208" spans="3:18" s="5" customFormat="1" ht="17.25" customHeight="1" x14ac:dyDescent="0.25">
      <c r="C208" s="253"/>
      <c r="D208" s="254"/>
      <c r="E208" s="254"/>
      <c r="F208" s="254"/>
      <c r="G208" s="254"/>
      <c r="H208" s="254"/>
      <c r="I208" s="255"/>
      <c r="J208" s="157"/>
      <c r="K208" s="266"/>
      <c r="N208" s="71">
        <f t="shared" si="9"/>
        <v>0</v>
      </c>
      <c r="O208" s="61"/>
      <c r="P208" s="59"/>
      <c r="Q208" s="35"/>
      <c r="R208" s="92"/>
    </row>
    <row r="209" spans="2:18" s="5" customFormat="1" ht="24.75" customHeight="1" x14ac:dyDescent="0.25">
      <c r="C209" s="256"/>
      <c r="D209" s="257"/>
      <c r="E209" s="257"/>
      <c r="F209" s="257"/>
      <c r="G209" s="257"/>
      <c r="H209" s="257"/>
      <c r="I209" s="258"/>
      <c r="J209" s="158"/>
      <c r="K209" s="266"/>
      <c r="N209" s="71">
        <f t="shared" si="9"/>
        <v>0</v>
      </c>
      <c r="O209" s="61"/>
      <c r="P209" s="59"/>
      <c r="Q209" s="35"/>
      <c r="R209" s="92"/>
    </row>
    <row r="210" spans="2:18" s="5" customFormat="1" ht="17.25" customHeight="1" thickBot="1" x14ac:dyDescent="0.3">
      <c r="C210" s="259"/>
      <c r="D210" s="260"/>
      <c r="E210" s="260"/>
      <c r="F210" s="260"/>
      <c r="G210" s="260"/>
      <c r="H210" s="260"/>
      <c r="I210" s="261"/>
      <c r="J210" s="191"/>
      <c r="K210" s="296"/>
      <c r="N210" s="71">
        <f t="shared" si="9"/>
        <v>0</v>
      </c>
      <c r="O210" s="86"/>
      <c r="P210" s="93"/>
      <c r="Q210" s="94"/>
      <c r="R210" s="95"/>
    </row>
    <row r="211" spans="2:18" s="39" customFormat="1" ht="17.25" customHeight="1" thickBot="1" x14ac:dyDescent="0.3">
      <c r="B211" s="40"/>
      <c r="C211" s="18"/>
      <c r="D211" s="62">
        <f>D186+7</f>
        <v>43608</v>
      </c>
      <c r="E211" s="47"/>
      <c r="F211" s="47"/>
      <c r="G211" s="262"/>
      <c r="H211" s="263"/>
      <c r="I211" s="263"/>
      <c r="J211" s="263"/>
      <c r="K211" s="264"/>
      <c r="L211" s="39">
        <f t="shared" si="10"/>
        <v>0</v>
      </c>
      <c r="N211" s="71">
        <f t="shared" si="9"/>
        <v>0</v>
      </c>
      <c r="O211" s="61"/>
      <c r="P211" s="59"/>
      <c r="Q211" s="35"/>
      <c r="R211" s="74"/>
    </row>
    <row r="212" spans="2:18" s="5" customFormat="1" ht="17.25" customHeight="1" x14ac:dyDescent="0.25">
      <c r="C212" s="247"/>
      <c r="D212" s="248"/>
      <c r="E212" s="248"/>
      <c r="F212" s="248"/>
      <c r="G212" s="248"/>
      <c r="H212" s="248"/>
      <c r="I212" s="249"/>
      <c r="J212" s="188"/>
      <c r="K212" s="277" t="str">
        <f>+O212</f>
        <v>RSGB</v>
      </c>
      <c r="N212" s="70"/>
      <c r="O212" s="88" t="str">
        <f>+F16</f>
        <v>RSGB</v>
      </c>
      <c r="P212" s="89"/>
      <c r="Q212" s="90"/>
      <c r="R212" s="91"/>
    </row>
    <row r="213" spans="2:18" s="5" customFormat="1" ht="17.25" customHeight="1" x14ac:dyDescent="0.25">
      <c r="C213" s="280"/>
      <c r="D213" s="281"/>
      <c r="E213" s="281"/>
      <c r="F213" s="281"/>
      <c r="G213" s="281"/>
      <c r="H213" s="281"/>
      <c r="I213" s="282"/>
      <c r="J213" s="159"/>
      <c r="K213" s="278"/>
      <c r="N213" s="71"/>
      <c r="O213" s="61"/>
      <c r="P213" s="59"/>
      <c r="Q213" s="35"/>
      <c r="R213" s="92"/>
    </row>
    <row r="214" spans="2:18" s="5" customFormat="1" ht="17.25" customHeight="1" thickBot="1" x14ac:dyDescent="0.3">
      <c r="C214" s="244"/>
      <c r="D214" s="245"/>
      <c r="E214" s="245"/>
      <c r="F214" s="245"/>
      <c r="G214" s="245"/>
      <c r="H214" s="245"/>
      <c r="I214" s="246"/>
      <c r="J214" s="154"/>
      <c r="K214" s="279"/>
      <c r="N214" s="71"/>
      <c r="O214" s="86"/>
      <c r="P214" s="93"/>
      <c r="Q214" s="94"/>
      <c r="R214" s="95"/>
    </row>
    <row r="215" spans="2:18" s="5" customFormat="1" ht="17.25" customHeight="1" x14ac:dyDescent="0.25">
      <c r="C215" s="250"/>
      <c r="D215" s="251"/>
      <c r="E215" s="251"/>
      <c r="F215" s="251"/>
      <c r="G215" s="251"/>
      <c r="H215" s="251"/>
      <c r="I215" s="252"/>
      <c r="J215" s="155"/>
      <c r="K215" s="265" t="str">
        <f>+P215</f>
        <v>Patrick M.</v>
      </c>
      <c r="L215" s="39"/>
      <c r="N215" s="71"/>
      <c r="O215" s="88"/>
      <c r="P215" s="89" t="str">
        <f>+F13</f>
        <v>Patrick M.</v>
      </c>
      <c r="Q215" s="90"/>
      <c r="R215" s="96"/>
    </row>
    <row r="216" spans="2:18" s="5" customFormat="1" ht="17.25" customHeight="1" x14ac:dyDescent="0.25">
      <c r="C216" s="227"/>
      <c r="D216" s="228"/>
      <c r="E216" s="228"/>
      <c r="F216" s="228"/>
      <c r="G216" s="228"/>
      <c r="H216" s="228"/>
      <c r="I216" s="229"/>
      <c r="J216" s="156"/>
      <c r="K216" s="266"/>
      <c r="L216" s="39"/>
      <c r="N216" s="71"/>
      <c r="O216" s="61"/>
      <c r="P216" s="59"/>
      <c r="Q216" s="35"/>
      <c r="R216" s="92"/>
    </row>
    <row r="217" spans="2:18" s="5" customFormat="1" ht="17.25" customHeight="1" x14ac:dyDescent="0.25">
      <c r="C217" s="336"/>
      <c r="D217" s="337"/>
      <c r="E217" s="337"/>
      <c r="F217" s="337"/>
      <c r="G217" s="337"/>
      <c r="H217" s="337"/>
      <c r="I217" s="338"/>
      <c r="J217" s="166"/>
      <c r="K217" s="266"/>
      <c r="L217" s="39"/>
      <c r="N217" s="71"/>
      <c r="O217" s="61"/>
      <c r="P217" s="59"/>
      <c r="Q217" s="35"/>
      <c r="R217" s="92"/>
    </row>
    <row r="218" spans="2:18" s="5" customFormat="1" ht="17.25" customHeight="1" x14ac:dyDescent="0.25">
      <c r="C218" s="256"/>
      <c r="D218" s="257"/>
      <c r="E218" s="257"/>
      <c r="F218" s="257"/>
      <c r="G218" s="257"/>
      <c r="H218" s="257"/>
      <c r="I218" s="258"/>
      <c r="J218" s="158"/>
      <c r="K218" s="266"/>
      <c r="L218" s="39"/>
      <c r="N218" s="71"/>
      <c r="O218" s="61"/>
      <c r="P218" s="59"/>
      <c r="Q218" s="35"/>
      <c r="R218" s="92"/>
    </row>
    <row r="219" spans="2:18" s="5" customFormat="1" ht="17.25" customHeight="1" thickBot="1" x14ac:dyDescent="0.3">
      <c r="C219" s="339"/>
      <c r="D219" s="340"/>
      <c r="E219" s="340"/>
      <c r="F219" s="340"/>
      <c r="G219" s="340"/>
      <c r="H219" s="340"/>
      <c r="I219" s="341"/>
      <c r="J219" s="167"/>
      <c r="K219" s="267"/>
      <c r="L219" s="39"/>
      <c r="N219" s="71"/>
      <c r="O219" s="86"/>
      <c r="P219" s="93"/>
      <c r="Q219" s="94"/>
      <c r="R219" s="95"/>
    </row>
    <row r="220" spans="2:18" s="5" customFormat="1" ht="17.25" customHeight="1" x14ac:dyDescent="0.25">
      <c r="C220" s="299" t="s">
        <v>124</v>
      </c>
      <c r="D220" s="300"/>
      <c r="E220" s="300"/>
      <c r="F220" s="300"/>
      <c r="G220" s="300"/>
      <c r="H220" s="300"/>
      <c r="I220" s="301"/>
      <c r="J220" s="144"/>
      <c r="K220" s="297" t="str">
        <f>+Q220</f>
        <v>Christian H.</v>
      </c>
      <c r="N220" s="71"/>
      <c r="O220" s="88"/>
      <c r="P220" s="89"/>
      <c r="Q220" s="90" t="str">
        <f>+F5</f>
        <v>Christian H.</v>
      </c>
      <c r="R220" s="96"/>
    </row>
    <row r="221" spans="2:18" s="5" customFormat="1" ht="17.25" customHeight="1" x14ac:dyDescent="0.25">
      <c r="C221" s="230"/>
      <c r="D221" s="231"/>
      <c r="E221" s="231"/>
      <c r="F221" s="231"/>
      <c r="G221" s="231"/>
      <c r="H221" s="231"/>
      <c r="I221" s="232"/>
      <c r="J221" s="146"/>
      <c r="K221" s="298"/>
      <c r="N221" s="71"/>
      <c r="O221" s="61"/>
      <c r="P221" s="59"/>
      <c r="Q221" s="35"/>
      <c r="R221" s="99"/>
    </row>
    <row r="222" spans="2:18" s="5" customFormat="1" ht="17.25" customHeight="1" x14ac:dyDescent="0.25">
      <c r="C222" s="233"/>
      <c r="D222" s="234"/>
      <c r="E222" s="234"/>
      <c r="F222" s="234"/>
      <c r="G222" s="234"/>
      <c r="H222" s="234"/>
      <c r="I222" s="235"/>
      <c r="J222" s="148"/>
      <c r="K222" s="298"/>
      <c r="N222" s="71"/>
      <c r="O222" s="61"/>
      <c r="P222" s="59"/>
      <c r="Q222" s="35"/>
      <c r="R222" s="99"/>
    </row>
    <row r="223" spans="2:18" s="5" customFormat="1" ht="17.25" customHeight="1" x14ac:dyDescent="0.25">
      <c r="C223" s="233"/>
      <c r="D223" s="234"/>
      <c r="E223" s="234"/>
      <c r="F223" s="234"/>
      <c r="G223" s="234"/>
      <c r="H223" s="234"/>
      <c r="I223" s="235"/>
      <c r="J223" s="148"/>
      <c r="K223" s="298"/>
      <c r="N223" s="71"/>
      <c r="O223" s="61"/>
      <c r="P223" s="59"/>
      <c r="Q223" s="35"/>
      <c r="R223" s="92"/>
    </row>
    <row r="224" spans="2:18" s="5" customFormat="1" ht="17.25" customHeight="1" x14ac:dyDescent="0.25">
      <c r="C224" s="239"/>
      <c r="D224" s="240"/>
      <c r="E224" s="240"/>
      <c r="F224" s="240"/>
      <c r="G224" s="240"/>
      <c r="H224" s="240"/>
      <c r="I224" s="241"/>
      <c r="J224" s="151"/>
      <c r="K224" s="317"/>
      <c r="N224" s="71"/>
      <c r="O224" s="61"/>
      <c r="P224" s="59"/>
      <c r="Q224" s="35"/>
      <c r="R224" s="92"/>
    </row>
    <row r="225" spans="2:18" s="5" customFormat="1" ht="17.25" customHeight="1" x14ac:dyDescent="0.25">
      <c r="C225" s="239"/>
      <c r="D225" s="240"/>
      <c r="E225" s="240"/>
      <c r="F225" s="240"/>
      <c r="G225" s="240"/>
      <c r="H225" s="240"/>
      <c r="I225" s="241"/>
      <c r="J225" s="151"/>
      <c r="K225" s="317"/>
      <c r="N225" s="71"/>
      <c r="O225" s="61"/>
      <c r="P225" s="59"/>
      <c r="Q225" s="35"/>
      <c r="R225" s="92"/>
    </row>
    <row r="226" spans="2:18" s="5" customFormat="1" ht="17.25" customHeight="1" thickBot="1" x14ac:dyDescent="0.3">
      <c r="C226" s="274"/>
      <c r="D226" s="275"/>
      <c r="E226" s="275"/>
      <c r="F226" s="275"/>
      <c r="G226" s="275"/>
      <c r="H226" s="275"/>
      <c r="I226" s="291"/>
      <c r="J226" s="153"/>
      <c r="K226" s="318"/>
      <c r="N226" s="71"/>
      <c r="O226" s="86"/>
      <c r="P226" s="93"/>
      <c r="Q226" s="102"/>
      <c r="R226" s="95"/>
    </row>
    <row r="227" spans="2:18" s="39" customFormat="1" ht="17.25" customHeight="1" thickBot="1" x14ac:dyDescent="0.3">
      <c r="B227" s="40"/>
      <c r="C227" s="18"/>
      <c r="D227" s="62">
        <f>D202+7</f>
        <v>43612</v>
      </c>
      <c r="E227" s="47"/>
      <c r="F227" s="47"/>
      <c r="G227" s="262"/>
      <c r="H227" s="263"/>
      <c r="I227" s="263"/>
      <c r="J227" s="263"/>
      <c r="K227" s="264"/>
      <c r="L227" s="39">
        <f t="shared" si="10"/>
        <v>0</v>
      </c>
      <c r="N227" s="71">
        <f t="shared" si="9"/>
        <v>0</v>
      </c>
      <c r="O227" s="61"/>
      <c r="P227" s="59"/>
      <c r="Q227" s="35"/>
      <c r="R227" s="72"/>
    </row>
    <row r="228" spans="2:18" s="5" customFormat="1" ht="17.25" customHeight="1" x14ac:dyDescent="0.25">
      <c r="C228" s="247" t="s">
        <v>91</v>
      </c>
      <c r="D228" s="248"/>
      <c r="E228" s="248"/>
      <c r="F228" s="248"/>
      <c r="G228" s="248"/>
      <c r="H228" s="248"/>
      <c r="I228" s="249"/>
      <c r="J228" s="188"/>
      <c r="K228" s="277" t="str">
        <f>+O228</f>
        <v>Jean-Pierre C.</v>
      </c>
      <c r="N228" s="70">
        <f t="shared" ref="N228:N235" si="14">COUNTA(O228:Q228)</f>
        <v>1</v>
      </c>
      <c r="O228" s="88" t="str">
        <f>F12</f>
        <v>Jean-Pierre C.</v>
      </c>
      <c r="P228" s="89"/>
      <c r="Q228" s="90"/>
      <c r="R228" s="91"/>
    </row>
    <row r="229" spans="2:18" s="5" customFormat="1" ht="17.25" customHeight="1" x14ac:dyDescent="0.25">
      <c r="C229" s="280"/>
      <c r="D229" s="281"/>
      <c r="E229" s="281"/>
      <c r="F229" s="281"/>
      <c r="G229" s="281"/>
      <c r="H229" s="281"/>
      <c r="I229" s="282"/>
      <c r="J229" s="159"/>
      <c r="K229" s="278"/>
      <c r="N229" s="71">
        <f t="shared" si="14"/>
        <v>0</v>
      </c>
      <c r="O229" s="61"/>
      <c r="P229" s="59"/>
      <c r="Q229" s="35"/>
      <c r="R229" s="92"/>
    </row>
    <row r="230" spans="2:18" s="5" customFormat="1" ht="17.25" customHeight="1" thickBot="1" x14ac:dyDescent="0.3">
      <c r="C230" s="244"/>
      <c r="D230" s="245"/>
      <c r="E230" s="245"/>
      <c r="F230" s="245"/>
      <c r="G230" s="245"/>
      <c r="H230" s="245"/>
      <c r="I230" s="246"/>
      <c r="J230" s="154"/>
      <c r="K230" s="279"/>
      <c r="N230" s="71">
        <f t="shared" si="14"/>
        <v>0</v>
      </c>
      <c r="O230" s="86"/>
      <c r="P230" s="93"/>
      <c r="Q230" s="94"/>
      <c r="R230" s="95"/>
    </row>
    <row r="231" spans="2:18" s="5" customFormat="1" ht="17.25" customHeight="1" x14ac:dyDescent="0.25">
      <c r="C231" s="250" t="s">
        <v>123</v>
      </c>
      <c r="D231" s="251"/>
      <c r="E231" s="251"/>
      <c r="F231" s="251"/>
      <c r="G231" s="251"/>
      <c r="H231" s="251"/>
      <c r="I231" s="252"/>
      <c r="J231" s="155"/>
      <c r="K231" s="265" t="str">
        <f>+P231</f>
        <v>Dominique D.</v>
      </c>
      <c r="N231" s="71">
        <f t="shared" si="14"/>
        <v>1</v>
      </c>
      <c r="O231" s="88"/>
      <c r="P231" s="89" t="str">
        <f>+F7</f>
        <v>Dominique D.</v>
      </c>
      <c r="Q231" s="90"/>
      <c r="R231" s="96"/>
    </row>
    <row r="232" spans="2:18" s="5" customFormat="1" ht="17.25" customHeight="1" x14ac:dyDescent="0.25">
      <c r="C232" s="227"/>
      <c r="D232" s="228"/>
      <c r="E232" s="228"/>
      <c r="F232" s="228"/>
      <c r="G232" s="228"/>
      <c r="H232" s="228"/>
      <c r="I232" s="229"/>
      <c r="J232" s="156"/>
      <c r="K232" s="266"/>
      <c r="N232" s="71">
        <f t="shared" si="14"/>
        <v>0</v>
      </c>
      <c r="O232" s="61"/>
      <c r="P232" s="59"/>
      <c r="Q232" s="35"/>
      <c r="R232" s="92"/>
    </row>
    <row r="233" spans="2:18" s="5" customFormat="1" ht="17.25" customHeight="1" x14ac:dyDescent="0.25">
      <c r="C233" s="253"/>
      <c r="D233" s="254"/>
      <c r="E233" s="254"/>
      <c r="F233" s="254"/>
      <c r="G233" s="254"/>
      <c r="H233" s="254"/>
      <c r="I233" s="255"/>
      <c r="J233" s="157"/>
      <c r="K233" s="266"/>
      <c r="N233" s="71">
        <f t="shared" si="14"/>
        <v>0</v>
      </c>
      <c r="O233" s="61"/>
      <c r="P233" s="59"/>
      <c r="Q233" s="35"/>
      <c r="R233" s="92"/>
    </row>
    <row r="234" spans="2:18" s="5" customFormat="1" ht="24.75" customHeight="1" x14ac:dyDescent="0.25">
      <c r="C234" s="256"/>
      <c r="D234" s="257"/>
      <c r="E234" s="257"/>
      <c r="F234" s="257"/>
      <c r="G234" s="257"/>
      <c r="H234" s="257"/>
      <c r="I234" s="258"/>
      <c r="J234" s="158"/>
      <c r="K234" s="266"/>
      <c r="N234" s="71">
        <f t="shared" si="14"/>
        <v>0</v>
      </c>
      <c r="O234" s="61"/>
      <c r="P234" s="59"/>
      <c r="Q234" s="35"/>
      <c r="R234" s="92"/>
    </row>
    <row r="235" spans="2:18" s="5" customFormat="1" ht="17.25" customHeight="1" thickBot="1" x14ac:dyDescent="0.3">
      <c r="C235" s="259"/>
      <c r="D235" s="260"/>
      <c r="E235" s="260"/>
      <c r="F235" s="260"/>
      <c r="G235" s="260"/>
      <c r="H235" s="260"/>
      <c r="I235" s="261"/>
      <c r="J235" s="191"/>
      <c r="K235" s="296"/>
      <c r="N235" s="71">
        <f t="shared" si="14"/>
        <v>0</v>
      </c>
      <c r="O235" s="86"/>
      <c r="P235" s="93"/>
      <c r="Q235" s="94"/>
      <c r="R235" s="95"/>
    </row>
    <row r="236" spans="2:18" s="39" customFormat="1" ht="17.25" customHeight="1" thickBot="1" x14ac:dyDescent="0.3">
      <c r="B236" s="40"/>
      <c r="C236" s="18"/>
      <c r="D236" s="62">
        <f>D211+7</f>
        <v>43615</v>
      </c>
      <c r="E236" s="47"/>
      <c r="F236" s="47"/>
      <c r="G236" s="262" t="s">
        <v>188</v>
      </c>
      <c r="H236" s="263"/>
      <c r="I236" s="263"/>
      <c r="J236" s="263"/>
      <c r="K236" s="264"/>
      <c r="L236" s="39">
        <f t="shared" ref="L236:L296" si="15">K236</f>
        <v>0</v>
      </c>
      <c r="N236" s="71">
        <f t="shared" si="9"/>
        <v>0</v>
      </c>
      <c r="O236" s="61"/>
      <c r="P236" s="59"/>
      <c r="Q236" s="35"/>
      <c r="R236" s="72"/>
    </row>
    <row r="237" spans="2:18" s="5" customFormat="1" ht="17.25" hidden="1" customHeight="1" x14ac:dyDescent="0.25">
      <c r="C237" s="247" t="s">
        <v>91</v>
      </c>
      <c r="D237" s="248"/>
      <c r="E237" s="248"/>
      <c r="F237" s="248"/>
      <c r="G237" s="248"/>
      <c r="H237" s="248"/>
      <c r="I237" s="249"/>
      <c r="J237" s="188"/>
      <c r="K237" s="277"/>
      <c r="N237" s="70">
        <f t="shared" ref="N237:N239" si="16">COUNTA(O237:Q237)</f>
        <v>0</v>
      </c>
      <c r="O237" s="88"/>
      <c r="P237" s="89"/>
      <c r="Q237" s="90"/>
      <c r="R237" s="91"/>
    </row>
    <row r="238" spans="2:18" s="5" customFormat="1" ht="17.25" hidden="1" customHeight="1" x14ac:dyDescent="0.25">
      <c r="C238" s="280"/>
      <c r="D238" s="281"/>
      <c r="E238" s="281"/>
      <c r="F238" s="281"/>
      <c r="G238" s="281"/>
      <c r="H238" s="281"/>
      <c r="I238" s="282"/>
      <c r="J238" s="159"/>
      <c r="K238" s="278"/>
      <c r="N238" s="71">
        <f t="shared" si="16"/>
        <v>0</v>
      </c>
      <c r="O238" s="61"/>
      <c r="P238" s="59"/>
      <c r="Q238" s="35"/>
      <c r="R238" s="92"/>
    </row>
    <row r="239" spans="2:18" s="5" customFormat="1" ht="17.25" hidden="1" customHeight="1" thickBot="1" x14ac:dyDescent="0.3">
      <c r="C239" s="244"/>
      <c r="D239" s="245"/>
      <c r="E239" s="245"/>
      <c r="F239" s="245"/>
      <c r="G239" s="245"/>
      <c r="H239" s="245"/>
      <c r="I239" s="246"/>
      <c r="J239" s="154"/>
      <c r="K239" s="279"/>
      <c r="N239" s="71">
        <f t="shared" si="16"/>
        <v>0</v>
      </c>
      <c r="O239" s="86"/>
      <c r="P239" s="93"/>
      <c r="Q239" s="94"/>
      <c r="R239" s="95"/>
    </row>
    <row r="240" spans="2:18" s="5" customFormat="1" ht="17.25" hidden="1" customHeight="1" x14ac:dyDescent="0.25">
      <c r="C240" s="250" t="s">
        <v>123</v>
      </c>
      <c r="D240" s="251"/>
      <c r="E240" s="251"/>
      <c r="F240" s="251"/>
      <c r="G240" s="251"/>
      <c r="H240" s="251"/>
      <c r="I240" s="252"/>
      <c r="J240" s="155"/>
      <c r="K240" s="265"/>
      <c r="L240" s="39">
        <f t="shared" si="15"/>
        <v>0</v>
      </c>
      <c r="N240" s="71">
        <f t="shared" si="9"/>
        <v>0</v>
      </c>
      <c r="O240" s="88"/>
      <c r="P240" s="89"/>
      <c r="Q240" s="90"/>
      <c r="R240" s="96"/>
    </row>
    <row r="241" spans="2:18" s="5" customFormat="1" ht="17.25" hidden="1" customHeight="1" x14ac:dyDescent="0.25">
      <c r="C241" s="227"/>
      <c r="D241" s="228"/>
      <c r="E241" s="228"/>
      <c r="F241" s="228"/>
      <c r="G241" s="228"/>
      <c r="H241" s="228"/>
      <c r="I241" s="229"/>
      <c r="J241" s="156"/>
      <c r="K241" s="266"/>
      <c r="L241" s="39">
        <f t="shared" si="15"/>
        <v>0</v>
      </c>
      <c r="N241" s="71">
        <f t="shared" si="9"/>
        <v>0</v>
      </c>
      <c r="O241" s="61"/>
      <c r="P241" s="59"/>
      <c r="Q241" s="35"/>
      <c r="R241" s="97"/>
    </row>
    <row r="242" spans="2:18" s="5" customFormat="1" ht="17.25" hidden="1" customHeight="1" x14ac:dyDescent="0.25">
      <c r="C242" s="324"/>
      <c r="D242" s="325"/>
      <c r="E242" s="325"/>
      <c r="F242" s="325"/>
      <c r="G242" s="325"/>
      <c r="H242" s="325"/>
      <c r="I242" s="326"/>
      <c r="J242" s="165"/>
      <c r="K242" s="266"/>
      <c r="L242" s="39">
        <f t="shared" si="15"/>
        <v>0</v>
      </c>
      <c r="N242" s="71">
        <f t="shared" si="9"/>
        <v>0</v>
      </c>
      <c r="O242" s="61"/>
      <c r="P242" s="59"/>
      <c r="Q242" s="35"/>
      <c r="R242" s="98"/>
    </row>
    <row r="243" spans="2:18" s="5" customFormat="1" ht="17.25" hidden="1" customHeight="1" x14ac:dyDescent="0.25">
      <c r="C243" s="256"/>
      <c r="D243" s="257"/>
      <c r="E243" s="257"/>
      <c r="F243" s="257"/>
      <c r="G243" s="257"/>
      <c r="H243" s="257"/>
      <c r="I243" s="258"/>
      <c r="J243" s="158"/>
      <c r="K243" s="266"/>
      <c r="L243" s="39">
        <f t="shared" si="15"/>
        <v>0</v>
      </c>
      <c r="N243" s="71">
        <f t="shared" si="9"/>
        <v>0</v>
      </c>
      <c r="O243" s="61"/>
      <c r="P243" s="59"/>
      <c r="Q243" s="35"/>
      <c r="R243" s="92"/>
    </row>
    <row r="244" spans="2:18" s="5" customFormat="1" ht="17.25" hidden="1" customHeight="1" thickBot="1" x14ac:dyDescent="0.3">
      <c r="C244" s="288"/>
      <c r="D244" s="289"/>
      <c r="E244" s="289"/>
      <c r="F244" s="289"/>
      <c r="G244" s="289"/>
      <c r="H244" s="289"/>
      <c r="I244" s="332"/>
      <c r="J244" s="162"/>
      <c r="K244" s="267"/>
      <c r="L244" s="39">
        <f t="shared" si="15"/>
        <v>0</v>
      </c>
      <c r="N244" s="71">
        <f t="shared" si="9"/>
        <v>0</v>
      </c>
      <c r="O244" s="86"/>
      <c r="P244" s="93"/>
      <c r="Q244" s="94"/>
      <c r="R244" s="95"/>
    </row>
    <row r="245" spans="2:18" s="5" customFormat="1" ht="17.25" hidden="1" customHeight="1" x14ac:dyDescent="0.25">
      <c r="C245" s="299" t="s">
        <v>124</v>
      </c>
      <c r="D245" s="300"/>
      <c r="E245" s="300"/>
      <c r="F245" s="300"/>
      <c r="G245" s="300"/>
      <c r="H245" s="300"/>
      <c r="I245" s="301"/>
      <c r="J245" s="144"/>
      <c r="K245" s="297"/>
      <c r="L245" s="5">
        <f t="shared" si="15"/>
        <v>0</v>
      </c>
      <c r="N245" s="71">
        <f t="shared" si="9"/>
        <v>0</v>
      </c>
      <c r="O245" s="88"/>
      <c r="P245" s="89"/>
      <c r="Q245" s="90"/>
      <c r="R245" s="96"/>
    </row>
    <row r="246" spans="2:18" s="5" customFormat="1" ht="17.25" hidden="1" customHeight="1" x14ac:dyDescent="0.25">
      <c r="C246" s="349"/>
      <c r="D246" s="350"/>
      <c r="E246" s="350"/>
      <c r="F246" s="350"/>
      <c r="G246" s="350"/>
      <c r="H246" s="350"/>
      <c r="I246" s="351"/>
      <c r="J246" s="168"/>
      <c r="K246" s="298"/>
      <c r="L246" s="5">
        <f t="shared" si="15"/>
        <v>0</v>
      </c>
      <c r="N246" s="71">
        <f>COUNTA(O246:Q246)</f>
        <v>0</v>
      </c>
      <c r="O246" s="61"/>
      <c r="P246" s="59"/>
      <c r="Q246" s="35"/>
      <c r="R246" s="92"/>
    </row>
    <row r="247" spans="2:18" s="5" customFormat="1" ht="13.8" hidden="1" x14ac:dyDescent="0.25">
      <c r="C247" s="233"/>
      <c r="D247" s="234"/>
      <c r="E247" s="234"/>
      <c r="F247" s="234"/>
      <c r="G247" s="234"/>
      <c r="H247" s="234"/>
      <c r="I247" s="235"/>
      <c r="J247" s="148"/>
      <c r="K247" s="298"/>
      <c r="L247" s="5">
        <f t="shared" si="15"/>
        <v>0</v>
      </c>
      <c r="N247" s="71">
        <f t="shared" ref="N247:N310" si="17">COUNTA(O247:Q247)</f>
        <v>0</v>
      </c>
      <c r="O247" s="61"/>
      <c r="P247" s="59"/>
      <c r="Q247" s="35"/>
      <c r="R247" s="92"/>
    </row>
    <row r="248" spans="2:18" s="5" customFormat="1" ht="17.25" hidden="1" customHeight="1" x14ac:dyDescent="0.25">
      <c r="C248" s="352"/>
      <c r="D248" s="353"/>
      <c r="E248" s="353"/>
      <c r="F248" s="353"/>
      <c r="G248" s="353"/>
      <c r="H248" s="353"/>
      <c r="I248" s="354"/>
      <c r="J248" s="169"/>
      <c r="K248" s="298"/>
      <c r="L248" s="5">
        <f t="shared" si="15"/>
        <v>0</v>
      </c>
      <c r="N248" s="71">
        <f t="shared" si="17"/>
        <v>0</v>
      </c>
      <c r="O248" s="61"/>
      <c r="P248" s="59"/>
      <c r="Q248" s="35"/>
      <c r="R248" s="92"/>
    </row>
    <row r="249" spans="2:18" s="5" customFormat="1" ht="17.25" hidden="1" customHeight="1" x14ac:dyDescent="0.25">
      <c r="C249" s="236"/>
      <c r="D249" s="237"/>
      <c r="E249" s="237"/>
      <c r="F249" s="237"/>
      <c r="G249" s="237"/>
      <c r="H249" s="237"/>
      <c r="I249" s="238"/>
      <c r="J249" s="164"/>
      <c r="K249" s="317"/>
      <c r="L249" s="5">
        <f t="shared" si="15"/>
        <v>0</v>
      </c>
      <c r="N249" s="71">
        <f t="shared" si="17"/>
        <v>0</v>
      </c>
      <c r="O249" s="61"/>
      <c r="P249" s="59"/>
      <c r="Q249" s="35"/>
      <c r="R249" s="99"/>
    </row>
    <row r="250" spans="2:18" s="5" customFormat="1" ht="17.25" hidden="1" customHeight="1" x14ac:dyDescent="0.25">
      <c r="C250" s="239"/>
      <c r="D250" s="240"/>
      <c r="E250" s="240"/>
      <c r="F250" s="240"/>
      <c r="G250" s="240"/>
      <c r="H250" s="240"/>
      <c r="I250" s="241"/>
      <c r="J250" s="151"/>
      <c r="K250" s="317"/>
      <c r="L250" s="5">
        <f t="shared" si="15"/>
        <v>0</v>
      </c>
      <c r="N250" s="71">
        <f t="shared" si="17"/>
        <v>0</v>
      </c>
      <c r="O250" s="61"/>
      <c r="P250" s="59"/>
      <c r="Q250" s="35"/>
      <c r="R250" s="99"/>
    </row>
    <row r="251" spans="2:18" s="5" customFormat="1" ht="17.25" hidden="1" customHeight="1" thickBot="1" x14ac:dyDescent="0.3">
      <c r="C251" s="274"/>
      <c r="D251" s="275"/>
      <c r="E251" s="275"/>
      <c r="F251" s="275"/>
      <c r="G251" s="275"/>
      <c r="H251" s="275"/>
      <c r="I251" s="291"/>
      <c r="J251" s="153"/>
      <c r="K251" s="318"/>
      <c r="L251" s="5">
        <f t="shared" si="15"/>
        <v>0</v>
      </c>
      <c r="N251" s="71">
        <f t="shared" si="17"/>
        <v>0</v>
      </c>
      <c r="O251" s="86"/>
      <c r="P251" s="93"/>
      <c r="Q251" s="94"/>
      <c r="R251" s="100"/>
    </row>
    <row r="252" spans="2:18" s="11" customFormat="1" ht="17.25" customHeight="1" thickBot="1" x14ac:dyDescent="0.3">
      <c r="C252" s="305" t="s">
        <v>193</v>
      </c>
      <c r="D252" s="306"/>
      <c r="E252" s="306"/>
      <c r="F252" s="306"/>
      <c r="G252" s="306"/>
      <c r="H252" s="306"/>
      <c r="I252" s="306"/>
      <c r="J252" s="306"/>
      <c r="K252" s="307"/>
      <c r="L252" s="39">
        <f t="shared" si="15"/>
        <v>0</v>
      </c>
      <c r="N252" s="71">
        <f t="shared" si="17"/>
        <v>0</v>
      </c>
      <c r="O252" s="61"/>
      <c r="P252" s="59"/>
      <c r="Q252" s="35"/>
      <c r="R252" s="75"/>
    </row>
    <row r="253" spans="2:18" s="39" customFormat="1" ht="17.25" customHeight="1" thickBot="1" x14ac:dyDescent="0.3">
      <c r="B253" s="40"/>
      <c r="C253" s="18"/>
      <c r="D253" s="62">
        <f>D227+7</f>
        <v>43619</v>
      </c>
      <c r="E253" s="47"/>
      <c r="F253" s="47"/>
      <c r="G253" s="262"/>
      <c r="H253" s="263"/>
      <c r="I253" s="263"/>
      <c r="J253" s="263"/>
      <c r="K253" s="264"/>
      <c r="L253" s="39">
        <f t="shared" si="15"/>
        <v>0</v>
      </c>
      <c r="N253" s="71">
        <f t="shared" si="17"/>
        <v>0</v>
      </c>
      <c r="O253" s="61"/>
      <c r="P253" s="59"/>
      <c r="Q253" s="35"/>
      <c r="R253" s="75"/>
    </row>
    <row r="254" spans="2:18" s="5" customFormat="1" ht="17.25" customHeight="1" x14ac:dyDescent="0.25">
      <c r="C254" s="247" t="s">
        <v>91</v>
      </c>
      <c r="D254" s="248"/>
      <c r="E254" s="248"/>
      <c r="F254" s="248"/>
      <c r="G254" s="248"/>
      <c r="H254" s="248"/>
      <c r="I254" s="249"/>
      <c r="J254" s="188"/>
      <c r="K254" s="277" t="str">
        <f>+O254</f>
        <v>Christine R.</v>
      </c>
      <c r="L254" s="39" t="str">
        <f t="shared" si="15"/>
        <v>Christine R.</v>
      </c>
      <c r="N254" s="71">
        <f t="shared" si="17"/>
        <v>1</v>
      </c>
      <c r="O254" s="88" t="str">
        <f>F6</f>
        <v>Christine R.</v>
      </c>
      <c r="P254" s="89"/>
      <c r="Q254" s="90"/>
      <c r="R254" s="91"/>
    </row>
    <row r="255" spans="2:18" s="5" customFormat="1" ht="17.25" customHeight="1" x14ac:dyDescent="0.25">
      <c r="C255" s="280"/>
      <c r="D255" s="281"/>
      <c r="E255" s="281"/>
      <c r="F255" s="281"/>
      <c r="G255" s="281"/>
      <c r="H255" s="281"/>
      <c r="I255" s="282"/>
      <c r="J255" s="159"/>
      <c r="K255" s="278"/>
      <c r="L255" s="39">
        <f t="shared" si="15"/>
        <v>0</v>
      </c>
      <c r="N255" s="71">
        <f t="shared" si="17"/>
        <v>0</v>
      </c>
      <c r="O255" s="61"/>
      <c r="P255" s="59"/>
      <c r="Q255" s="35"/>
      <c r="R255" s="99"/>
    </row>
    <row r="256" spans="2:18" s="5" customFormat="1" ht="17.25" customHeight="1" thickBot="1" x14ac:dyDescent="0.3">
      <c r="C256" s="244"/>
      <c r="D256" s="245"/>
      <c r="E256" s="245"/>
      <c r="F256" s="245"/>
      <c r="G256" s="245"/>
      <c r="H256" s="245"/>
      <c r="I256" s="246"/>
      <c r="J256" s="154"/>
      <c r="K256" s="279"/>
      <c r="L256" s="39">
        <f t="shared" si="15"/>
        <v>0</v>
      </c>
      <c r="N256" s="71">
        <f t="shared" si="17"/>
        <v>0</v>
      </c>
      <c r="O256" s="86"/>
      <c r="P256" s="93"/>
      <c r="Q256" s="94"/>
      <c r="R256" s="100"/>
    </row>
    <row r="257" spans="2:18" s="5" customFormat="1" ht="17.25" customHeight="1" x14ac:dyDescent="0.25">
      <c r="C257" s="250" t="s">
        <v>123</v>
      </c>
      <c r="D257" s="251"/>
      <c r="E257" s="251"/>
      <c r="F257" s="251"/>
      <c r="G257" s="251"/>
      <c r="H257" s="251"/>
      <c r="I257" s="252"/>
      <c r="J257" s="155"/>
      <c r="K257" s="265" t="str">
        <f>+P257</f>
        <v>Gérard L.</v>
      </c>
      <c r="L257" s="39" t="str">
        <f t="shared" si="15"/>
        <v>Gérard L.</v>
      </c>
      <c r="N257" s="71">
        <f t="shared" si="17"/>
        <v>1</v>
      </c>
      <c r="O257" s="88"/>
      <c r="P257" s="89" t="str">
        <f>+F9</f>
        <v>Gérard L.</v>
      </c>
      <c r="Q257" s="90"/>
      <c r="R257" s="91"/>
    </row>
    <row r="258" spans="2:18" s="5" customFormat="1" ht="17.25" customHeight="1" x14ac:dyDescent="0.25">
      <c r="C258" s="227"/>
      <c r="D258" s="228"/>
      <c r="E258" s="228"/>
      <c r="F258" s="228"/>
      <c r="G258" s="228"/>
      <c r="H258" s="228"/>
      <c r="I258" s="229"/>
      <c r="J258" s="156"/>
      <c r="K258" s="266"/>
      <c r="L258" s="39">
        <f t="shared" si="15"/>
        <v>0</v>
      </c>
      <c r="N258" s="71">
        <f t="shared" si="17"/>
        <v>0</v>
      </c>
      <c r="O258" s="61"/>
      <c r="P258" s="59"/>
      <c r="Q258" s="35"/>
      <c r="R258" s="99"/>
    </row>
    <row r="259" spans="2:18" s="5" customFormat="1" ht="17.25" customHeight="1" x14ac:dyDescent="0.25">
      <c r="C259" s="253"/>
      <c r="D259" s="254"/>
      <c r="E259" s="254"/>
      <c r="F259" s="254"/>
      <c r="G259" s="254"/>
      <c r="H259" s="254"/>
      <c r="I259" s="255"/>
      <c r="J259" s="157"/>
      <c r="K259" s="266"/>
      <c r="L259" s="39">
        <f t="shared" si="15"/>
        <v>0</v>
      </c>
      <c r="N259" s="71">
        <f t="shared" si="17"/>
        <v>0</v>
      </c>
      <c r="O259" s="61"/>
      <c r="P259" s="59"/>
      <c r="Q259" s="35"/>
      <c r="R259" s="92"/>
    </row>
    <row r="260" spans="2:18" s="5" customFormat="1" ht="17.25" customHeight="1" x14ac:dyDescent="0.25">
      <c r="C260" s="256"/>
      <c r="D260" s="257"/>
      <c r="E260" s="257"/>
      <c r="F260" s="257"/>
      <c r="G260" s="257"/>
      <c r="H260" s="257"/>
      <c r="I260" s="258"/>
      <c r="J260" s="158"/>
      <c r="K260" s="266"/>
      <c r="L260" s="39">
        <f t="shared" si="15"/>
        <v>0</v>
      </c>
      <c r="N260" s="71">
        <f t="shared" si="17"/>
        <v>0</v>
      </c>
      <c r="O260" s="61"/>
      <c r="P260" s="59"/>
      <c r="Q260" s="35"/>
      <c r="R260" s="92"/>
    </row>
    <row r="261" spans="2:18" s="5" customFormat="1" ht="17.25" customHeight="1" thickBot="1" x14ac:dyDescent="0.3">
      <c r="C261" s="259"/>
      <c r="D261" s="260"/>
      <c r="E261" s="260"/>
      <c r="F261" s="260"/>
      <c r="G261" s="260"/>
      <c r="H261" s="260"/>
      <c r="I261" s="261"/>
      <c r="J261" s="191"/>
      <c r="K261" s="296"/>
      <c r="L261" s="39">
        <f t="shared" si="15"/>
        <v>0</v>
      </c>
      <c r="N261" s="71">
        <f t="shared" si="17"/>
        <v>0</v>
      </c>
      <c r="O261" s="86"/>
      <c r="P261" s="93"/>
      <c r="Q261" s="94"/>
      <c r="R261" s="95"/>
    </row>
    <row r="262" spans="2:18" s="39" customFormat="1" ht="17.25" customHeight="1" thickBot="1" x14ac:dyDescent="0.3">
      <c r="B262" s="40"/>
      <c r="C262" s="18"/>
      <c r="D262" s="62">
        <f>D236+7</f>
        <v>43622</v>
      </c>
      <c r="E262" s="47"/>
      <c r="F262" s="47"/>
      <c r="G262" s="262"/>
      <c r="H262" s="263"/>
      <c r="I262" s="263"/>
      <c r="J262" s="263"/>
      <c r="K262" s="264"/>
      <c r="L262" s="39">
        <f t="shared" si="15"/>
        <v>0</v>
      </c>
      <c r="N262" s="71">
        <f t="shared" si="17"/>
        <v>0</v>
      </c>
      <c r="O262" s="61"/>
      <c r="P262" s="59"/>
      <c r="Q262" s="35"/>
      <c r="R262" s="72"/>
    </row>
    <row r="263" spans="2:18" s="5" customFormat="1" ht="17.25" customHeight="1" x14ac:dyDescent="0.25">
      <c r="C263" s="247" t="s">
        <v>91</v>
      </c>
      <c r="D263" s="248"/>
      <c r="E263" s="248"/>
      <c r="F263" s="248"/>
      <c r="G263" s="248"/>
      <c r="H263" s="248"/>
      <c r="I263" s="249"/>
      <c r="J263" s="188"/>
      <c r="K263" s="277" t="str">
        <f>+O263</f>
        <v>RSGB</v>
      </c>
      <c r="L263" s="39"/>
      <c r="N263" s="71">
        <f t="shared" si="17"/>
        <v>1</v>
      </c>
      <c r="O263" s="88" t="str">
        <f>+F16</f>
        <v>RSGB</v>
      </c>
      <c r="P263" s="89"/>
      <c r="Q263" s="90"/>
      <c r="R263" s="96"/>
    </row>
    <row r="264" spans="2:18" s="5" customFormat="1" ht="17.25" customHeight="1" x14ac:dyDescent="0.25">
      <c r="C264" s="415"/>
      <c r="D264" s="416"/>
      <c r="E264" s="416"/>
      <c r="F264" s="416"/>
      <c r="G264" s="416"/>
      <c r="H264" s="416"/>
      <c r="I264" s="417"/>
      <c r="J264" s="170"/>
      <c r="K264" s="278"/>
      <c r="L264" s="39"/>
      <c r="N264" s="71">
        <f t="shared" si="17"/>
        <v>0</v>
      </c>
      <c r="O264" s="61"/>
      <c r="P264" s="59"/>
      <c r="Q264" s="35"/>
      <c r="R264" s="92"/>
    </row>
    <row r="265" spans="2:18" s="5" customFormat="1" ht="17.25" customHeight="1" thickBot="1" x14ac:dyDescent="0.3">
      <c r="C265" s="418"/>
      <c r="D265" s="419"/>
      <c r="E265" s="419"/>
      <c r="F265" s="419"/>
      <c r="G265" s="419"/>
      <c r="H265" s="419"/>
      <c r="I265" s="420"/>
      <c r="J265" s="184"/>
      <c r="K265" s="279"/>
      <c r="L265" s="39"/>
      <c r="N265" s="71">
        <f t="shared" si="17"/>
        <v>0</v>
      </c>
      <c r="O265" s="86"/>
      <c r="P265" s="93"/>
      <c r="Q265" s="94"/>
      <c r="R265" s="95"/>
    </row>
    <row r="266" spans="2:18" s="5" customFormat="1" ht="17.25" customHeight="1" x14ac:dyDescent="0.25">
      <c r="C266" s="250" t="s">
        <v>123</v>
      </c>
      <c r="D266" s="251"/>
      <c r="E266" s="251"/>
      <c r="F266" s="251"/>
      <c r="G266" s="251"/>
      <c r="H266" s="251"/>
      <c r="I266" s="252"/>
      <c r="J266" s="155"/>
      <c r="K266" s="265" t="str">
        <f>+P266</f>
        <v>Georges A.</v>
      </c>
      <c r="L266" s="39" t="str">
        <f t="shared" si="15"/>
        <v>Georges A.</v>
      </c>
      <c r="N266" s="71">
        <f t="shared" si="17"/>
        <v>1</v>
      </c>
      <c r="O266" s="88"/>
      <c r="P266" s="89" t="str">
        <f>+F8</f>
        <v>Georges A.</v>
      </c>
      <c r="Q266" s="90"/>
      <c r="R266" s="101"/>
    </row>
    <row r="267" spans="2:18" s="5" customFormat="1" ht="17.25" customHeight="1" x14ac:dyDescent="0.25">
      <c r="C267" s="227"/>
      <c r="D267" s="228"/>
      <c r="E267" s="228"/>
      <c r="F267" s="228"/>
      <c r="G267" s="228"/>
      <c r="H267" s="228"/>
      <c r="I267" s="229"/>
      <c r="J267" s="156"/>
      <c r="K267" s="266"/>
      <c r="L267" s="39">
        <f t="shared" si="15"/>
        <v>0</v>
      </c>
      <c r="N267" s="71">
        <f t="shared" si="17"/>
        <v>0</v>
      </c>
      <c r="O267" s="61"/>
      <c r="P267" s="59"/>
      <c r="Q267" s="35"/>
      <c r="R267" s="98"/>
    </row>
    <row r="268" spans="2:18" s="5" customFormat="1" ht="17.25" customHeight="1" x14ac:dyDescent="0.25">
      <c r="C268" s="253"/>
      <c r="D268" s="254"/>
      <c r="E268" s="254"/>
      <c r="F268" s="254"/>
      <c r="G268" s="254"/>
      <c r="H268" s="254"/>
      <c r="I268" s="255"/>
      <c r="J268" s="157"/>
      <c r="K268" s="266"/>
      <c r="L268" s="39">
        <f t="shared" si="15"/>
        <v>0</v>
      </c>
      <c r="N268" s="71">
        <f t="shared" si="17"/>
        <v>0</v>
      </c>
      <c r="O268" s="61"/>
      <c r="P268" s="59"/>
      <c r="Q268" s="35"/>
      <c r="R268" s="92"/>
    </row>
    <row r="269" spans="2:18" s="5" customFormat="1" ht="17.25" customHeight="1" x14ac:dyDescent="0.25">
      <c r="C269" s="395"/>
      <c r="D269" s="396"/>
      <c r="E269" s="396"/>
      <c r="F269" s="396"/>
      <c r="G269" s="396"/>
      <c r="H269" s="396"/>
      <c r="I269" s="397"/>
      <c r="J269" s="173"/>
      <c r="K269" s="266"/>
      <c r="L269" s="39">
        <f t="shared" si="15"/>
        <v>0</v>
      </c>
      <c r="N269" s="71">
        <f t="shared" si="17"/>
        <v>0</v>
      </c>
      <c r="O269" s="61"/>
      <c r="P269" s="59"/>
      <c r="Q269" s="35"/>
      <c r="R269" s="92"/>
    </row>
    <row r="270" spans="2:18" s="5" customFormat="1" ht="17.25" customHeight="1" thickBot="1" x14ac:dyDescent="0.3">
      <c r="C270" s="411"/>
      <c r="D270" s="412"/>
      <c r="E270" s="412"/>
      <c r="F270" s="412"/>
      <c r="G270" s="412"/>
      <c r="H270" s="412"/>
      <c r="I270" s="413"/>
      <c r="J270" s="183"/>
      <c r="K270" s="267"/>
      <c r="L270" s="39">
        <f t="shared" si="15"/>
        <v>0</v>
      </c>
      <c r="N270" s="71">
        <f t="shared" si="17"/>
        <v>0</v>
      </c>
      <c r="O270" s="86"/>
      <c r="P270" s="93"/>
      <c r="Q270" s="94"/>
      <c r="R270" s="95"/>
    </row>
    <row r="271" spans="2:18" s="5" customFormat="1" ht="17.25" customHeight="1" x14ac:dyDescent="0.25">
      <c r="C271" s="299" t="s">
        <v>124</v>
      </c>
      <c r="D271" s="300"/>
      <c r="E271" s="300"/>
      <c r="F271" s="300"/>
      <c r="G271" s="300"/>
      <c r="H271" s="300"/>
      <c r="I271" s="301"/>
      <c r="J271" s="144"/>
      <c r="K271" s="297" t="str">
        <f>+Q271</f>
        <v>Gilles M.</v>
      </c>
      <c r="L271" s="5" t="str">
        <f t="shared" si="15"/>
        <v>Gilles M.</v>
      </c>
      <c r="N271" s="71">
        <f t="shared" si="17"/>
        <v>1</v>
      </c>
      <c r="O271" s="88"/>
      <c r="P271" s="89"/>
      <c r="Q271" s="90" t="str">
        <f>+F10</f>
        <v>Gilles M.</v>
      </c>
      <c r="R271" s="96"/>
    </row>
    <row r="272" spans="2:18" s="5" customFormat="1" ht="17.25" customHeight="1" x14ac:dyDescent="0.25">
      <c r="C272" s="230"/>
      <c r="D272" s="231"/>
      <c r="E272" s="231"/>
      <c r="F272" s="231"/>
      <c r="G272" s="231"/>
      <c r="H272" s="231"/>
      <c r="I272" s="232"/>
      <c r="J272" s="146"/>
      <c r="K272" s="298"/>
      <c r="L272" s="5">
        <f t="shared" si="15"/>
        <v>0</v>
      </c>
      <c r="N272" s="71">
        <f t="shared" si="17"/>
        <v>0</v>
      </c>
      <c r="O272" s="61"/>
      <c r="P272" s="59"/>
      <c r="Q272" s="35"/>
      <c r="R272" s="92"/>
    </row>
    <row r="273" spans="2:18" s="5" customFormat="1" ht="17.25" customHeight="1" x14ac:dyDescent="0.25">
      <c r="C273" s="233"/>
      <c r="D273" s="234"/>
      <c r="E273" s="234"/>
      <c r="F273" s="234"/>
      <c r="G273" s="234"/>
      <c r="H273" s="234"/>
      <c r="I273" s="235"/>
      <c r="J273" s="148"/>
      <c r="K273" s="298"/>
      <c r="L273" s="5">
        <f t="shared" si="15"/>
        <v>0</v>
      </c>
      <c r="N273" s="71">
        <f t="shared" si="17"/>
        <v>0</v>
      </c>
      <c r="O273" s="61"/>
      <c r="P273" s="59"/>
      <c r="Q273" s="35"/>
      <c r="R273" s="92"/>
    </row>
    <row r="274" spans="2:18" s="5" customFormat="1" ht="17.25" customHeight="1" x14ac:dyDescent="0.25">
      <c r="C274" s="233"/>
      <c r="D274" s="234"/>
      <c r="E274" s="234"/>
      <c r="F274" s="234"/>
      <c r="G274" s="234"/>
      <c r="H274" s="234"/>
      <c r="I274" s="235"/>
      <c r="J274" s="148"/>
      <c r="K274" s="298"/>
      <c r="L274" s="5">
        <f t="shared" si="15"/>
        <v>0</v>
      </c>
      <c r="N274" s="71">
        <f t="shared" si="17"/>
        <v>0</v>
      </c>
      <c r="O274" s="61"/>
      <c r="P274" s="59"/>
      <c r="Q274" s="35"/>
      <c r="R274" s="99"/>
    </row>
    <row r="275" spans="2:18" s="5" customFormat="1" ht="17.25" customHeight="1" x14ac:dyDescent="0.25">
      <c r="C275" s="404"/>
      <c r="D275" s="405"/>
      <c r="E275" s="405"/>
      <c r="F275" s="405"/>
      <c r="G275" s="405"/>
      <c r="H275" s="405"/>
      <c r="I275" s="406"/>
      <c r="J275" s="181"/>
      <c r="K275" s="298"/>
      <c r="L275" s="5">
        <f t="shared" si="15"/>
        <v>0</v>
      </c>
      <c r="N275" s="71">
        <f t="shared" si="17"/>
        <v>0</v>
      </c>
      <c r="O275" s="61"/>
      <c r="P275" s="59"/>
      <c r="Q275" s="35"/>
      <c r="R275" s="99"/>
    </row>
    <row r="276" spans="2:18" s="5" customFormat="1" ht="16.5" customHeight="1" x14ac:dyDescent="0.25">
      <c r="C276" s="404"/>
      <c r="D276" s="405"/>
      <c r="E276" s="405"/>
      <c r="F276" s="405"/>
      <c r="G276" s="405"/>
      <c r="H276" s="405"/>
      <c r="I276" s="406"/>
      <c r="J276" s="181"/>
      <c r="K276" s="298"/>
      <c r="L276" s="5">
        <f t="shared" si="15"/>
        <v>0</v>
      </c>
      <c r="N276" s="71">
        <f t="shared" si="17"/>
        <v>0</v>
      </c>
      <c r="O276" s="61"/>
      <c r="P276" s="59"/>
      <c r="Q276" s="35"/>
      <c r="R276" s="99"/>
    </row>
    <row r="277" spans="2:18" s="5" customFormat="1" ht="17.25" customHeight="1" thickBot="1" x14ac:dyDescent="0.3">
      <c r="C277" s="274"/>
      <c r="D277" s="275"/>
      <c r="E277" s="275"/>
      <c r="F277" s="275"/>
      <c r="G277" s="275"/>
      <c r="H277" s="275"/>
      <c r="I277" s="291"/>
      <c r="J277" s="153"/>
      <c r="K277" s="414"/>
      <c r="L277" s="5">
        <f t="shared" si="15"/>
        <v>0</v>
      </c>
      <c r="N277" s="71">
        <f t="shared" si="17"/>
        <v>0</v>
      </c>
      <c r="O277" s="86"/>
      <c r="P277" s="93"/>
      <c r="Q277" s="94"/>
      <c r="R277" s="100"/>
    </row>
    <row r="278" spans="2:18" s="39" customFormat="1" ht="17.25" customHeight="1" thickBot="1" x14ac:dyDescent="0.3">
      <c r="B278" s="40"/>
      <c r="C278" s="18"/>
      <c r="D278" s="62">
        <f>D253+7</f>
        <v>43626</v>
      </c>
      <c r="E278" s="47"/>
      <c r="F278" s="47"/>
      <c r="G278" s="262" t="s">
        <v>187</v>
      </c>
      <c r="H278" s="263"/>
      <c r="I278" s="263"/>
      <c r="J278" s="263"/>
      <c r="K278" s="264"/>
      <c r="L278" s="39">
        <f t="shared" si="15"/>
        <v>0</v>
      </c>
      <c r="N278" s="71">
        <f t="shared" si="17"/>
        <v>0</v>
      </c>
      <c r="O278" s="61"/>
      <c r="P278" s="59"/>
      <c r="Q278" s="35"/>
      <c r="R278" s="75"/>
    </row>
    <row r="279" spans="2:18" s="5" customFormat="1" ht="17.25" hidden="1" customHeight="1" x14ac:dyDescent="0.25">
      <c r="C279" s="247" t="s">
        <v>91</v>
      </c>
      <c r="D279" s="248"/>
      <c r="E279" s="248"/>
      <c r="F279" s="248"/>
      <c r="G279" s="248"/>
      <c r="H279" s="248"/>
      <c r="I279" s="249"/>
      <c r="J279" s="188"/>
      <c r="K279" s="277"/>
      <c r="L279" s="39">
        <f t="shared" si="15"/>
        <v>0</v>
      </c>
      <c r="N279" s="71">
        <f t="shared" si="17"/>
        <v>0</v>
      </c>
      <c r="O279" s="88"/>
      <c r="P279" s="89"/>
      <c r="Q279" s="90"/>
      <c r="R279" s="91"/>
    </row>
    <row r="280" spans="2:18" s="5" customFormat="1" ht="17.25" hidden="1" customHeight="1" x14ac:dyDescent="0.25">
      <c r="C280" s="280"/>
      <c r="D280" s="281"/>
      <c r="E280" s="281"/>
      <c r="F280" s="281"/>
      <c r="G280" s="281"/>
      <c r="H280" s="281"/>
      <c r="I280" s="282"/>
      <c r="J280" s="159"/>
      <c r="K280" s="278"/>
      <c r="L280" s="39">
        <f t="shared" si="15"/>
        <v>0</v>
      </c>
      <c r="N280" s="71">
        <f t="shared" si="17"/>
        <v>0</v>
      </c>
      <c r="O280" s="61"/>
      <c r="P280" s="59"/>
      <c r="Q280" s="35"/>
      <c r="R280" s="99"/>
    </row>
    <row r="281" spans="2:18" s="5" customFormat="1" ht="24.75" hidden="1" customHeight="1" thickBot="1" x14ac:dyDescent="0.3">
      <c r="C281" s="407"/>
      <c r="D281" s="408"/>
      <c r="E281" s="408"/>
      <c r="F281" s="408"/>
      <c r="G281" s="408"/>
      <c r="H281" s="408"/>
      <c r="I281" s="409"/>
      <c r="J281" s="182"/>
      <c r="K281" s="279"/>
      <c r="L281" s="39">
        <f t="shared" si="15"/>
        <v>0</v>
      </c>
      <c r="N281" s="71">
        <f t="shared" si="17"/>
        <v>0</v>
      </c>
      <c r="O281" s="86"/>
      <c r="P281" s="93"/>
      <c r="Q281" s="94"/>
      <c r="R281" s="100"/>
    </row>
    <row r="282" spans="2:18" s="5" customFormat="1" ht="17.25" hidden="1" customHeight="1" x14ac:dyDescent="0.25">
      <c r="C282" s="250" t="s">
        <v>123</v>
      </c>
      <c r="D282" s="251"/>
      <c r="E282" s="251"/>
      <c r="F282" s="251"/>
      <c r="G282" s="251"/>
      <c r="H282" s="251"/>
      <c r="I282" s="252"/>
      <c r="J282" s="155"/>
      <c r="K282" s="265"/>
      <c r="L282" s="39">
        <f t="shared" si="15"/>
        <v>0</v>
      </c>
      <c r="N282" s="71">
        <f t="shared" si="17"/>
        <v>0</v>
      </c>
      <c r="O282" s="88"/>
      <c r="P282" s="89"/>
      <c r="Q282" s="90"/>
      <c r="R282" s="91"/>
    </row>
    <row r="283" spans="2:18" s="5" customFormat="1" ht="17.25" hidden="1" customHeight="1" x14ac:dyDescent="0.25">
      <c r="C283" s="227"/>
      <c r="D283" s="228"/>
      <c r="E283" s="228"/>
      <c r="F283" s="228"/>
      <c r="G283" s="228"/>
      <c r="H283" s="228"/>
      <c r="I283" s="229"/>
      <c r="J283" s="156"/>
      <c r="K283" s="266"/>
      <c r="L283" s="39">
        <f t="shared" si="15"/>
        <v>0</v>
      </c>
      <c r="N283" s="71">
        <f t="shared" si="17"/>
        <v>0</v>
      </c>
      <c r="O283" s="61"/>
      <c r="P283" s="59"/>
      <c r="Q283" s="35"/>
      <c r="R283" s="99"/>
    </row>
    <row r="284" spans="2:18" s="5" customFormat="1" ht="17.25" hidden="1" customHeight="1" x14ac:dyDescent="0.25">
      <c r="C284" s="253"/>
      <c r="D284" s="254"/>
      <c r="E284" s="254"/>
      <c r="F284" s="254"/>
      <c r="G284" s="254"/>
      <c r="H284" s="254"/>
      <c r="I284" s="255"/>
      <c r="J284" s="157"/>
      <c r="K284" s="266"/>
      <c r="L284" s="39">
        <f t="shared" si="15"/>
        <v>0</v>
      </c>
      <c r="N284" s="71">
        <f t="shared" si="17"/>
        <v>0</v>
      </c>
      <c r="O284" s="61"/>
      <c r="P284" s="59"/>
      <c r="Q284" s="35"/>
      <c r="R284" s="99"/>
    </row>
    <row r="285" spans="2:18" s="5" customFormat="1" ht="17.25" hidden="1" customHeight="1" x14ac:dyDescent="0.25">
      <c r="C285" s="256"/>
      <c r="D285" s="257"/>
      <c r="E285" s="257"/>
      <c r="F285" s="257"/>
      <c r="G285" s="257"/>
      <c r="H285" s="257"/>
      <c r="I285" s="258"/>
      <c r="J285" s="158"/>
      <c r="K285" s="266"/>
      <c r="L285" s="39">
        <f t="shared" si="15"/>
        <v>0</v>
      </c>
      <c r="N285" s="71">
        <f t="shared" si="17"/>
        <v>0</v>
      </c>
      <c r="O285" s="61"/>
      <c r="P285" s="59"/>
      <c r="Q285" s="35"/>
      <c r="R285" s="92"/>
    </row>
    <row r="286" spans="2:18" s="5" customFormat="1" ht="17.25" hidden="1" customHeight="1" thickBot="1" x14ac:dyDescent="0.3">
      <c r="C286" s="401"/>
      <c r="D286" s="402"/>
      <c r="E286" s="402"/>
      <c r="F286" s="402"/>
      <c r="G286" s="402"/>
      <c r="H286" s="402"/>
      <c r="I286" s="403"/>
      <c r="J286" s="192"/>
      <c r="K286" s="296"/>
      <c r="L286" s="39">
        <f t="shared" si="15"/>
        <v>0</v>
      </c>
      <c r="N286" s="71">
        <f t="shared" si="17"/>
        <v>0</v>
      </c>
      <c r="O286" s="86"/>
      <c r="P286" s="93"/>
      <c r="Q286" s="94"/>
      <c r="R286" s="95"/>
    </row>
    <row r="287" spans="2:18" s="39" customFormat="1" ht="17.25" customHeight="1" thickBot="1" x14ac:dyDescent="0.3">
      <c r="B287" s="40"/>
      <c r="C287" s="18"/>
      <c r="D287" s="62">
        <f>D262+7</f>
        <v>43629</v>
      </c>
      <c r="E287" s="47"/>
      <c r="F287" s="47"/>
      <c r="G287" s="262"/>
      <c r="H287" s="263"/>
      <c r="I287" s="263"/>
      <c r="J287" s="263"/>
      <c r="K287" s="264"/>
      <c r="L287" s="39">
        <f t="shared" si="15"/>
        <v>0</v>
      </c>
      <c r="N287" s="71">
        <f t="shared" si="17"/>
        <v>0</v>
      </c>
      <c r="O287" s="61"/>
      <c r="P287" s="59"/>
      <c r="Q287" s="35"/>
      <c r="R287" s="72"/>
    </row>
    <row r="288" spans="2:18" s="5" customFormat="1" ht="17.25" customHeight="1" x14ac:dyDescent="0.25">
      <c r="C288" s="247" t="s">
        <v>91</v>
      </c>
      <c r="D288" s="248"/>
      <c r="E288" s="248"/>
      <c r="F288" s="248"/>
      <c r="G288" s="248"/>
      <c r="H288" s="248"/>
      <c r="I288" s="249"/>
      <c r="J288" s="188"/>
      <c r="K288" s="277" t="str">
        <f>+O288</f>
        <v>RSGB</v>
      </c>
      <c r="L288" s="39" t="str">
        <f t="shared" si="15"/>
        <v>RSGB</v>
      </c>
      <c r="N288" s="71">
        <f t="shared" si="17"/>
        <v>1</v>
      </c>
      <c r="O288" s="88" t="str">
        <f>+F16</f>
        <v>RSGB</v>
      </c>
      <c r="P288" s="89"/>
      <c r="Q288" s="103"/>
      <c r="R288" s="96"/>
    </row>
    <row r="289" spans="2:18" s="5" customFormat="1" ht="17.25" customHeight="1" x14ac:dyDescent="0.25">
      <c r="C289" s="280"/>
      <c r="D289" s="281"/>
      <c r="E289" s="281"/>
      <c r="F289" s="281"/>
      <c r="G289" s="281"/>
      <c r="H289" s="281"/>
      <c r="I289" s="282"/>
      <c r="J289" s="159"/>
      <c r="K289" s="278"/>
      <c r="L289" s="39">
        <f t="shared" si="15"/>
        <v>0</v>
      </c>
      <c r="N289" s="71">
        <f t="shared" si="17"/>
        <v>0</v>
      </c>
      <c r="O289" s="61"/>
      <c r="P289" s="59"/>
      <c r="Q289" s="35"/>
      <c r="R289" s="92"/>
    </row>
    <row r="290" spans="2:18" s="5" customFormat="1" ht="17.25" customHeight="1" thickBot="1" x14ac:dyDescent="0.3">
      <c r="C290" s="244"/>
      <c r="D290" s="245"/>
      <c r="E290" s="245"/>
      <c r="F290" s="245"/>
      <c r="G290" s="245"/>
      <c r="H290" s="245"/>
      <c r="I290" s="246"/>
      <c r="J290" s="154"/>
      <c r="K290" s="279"/>
      <c r="L290" s="39">
        <f t="shared" si="15"/>
        <v>0</v>
      </c>
      <c r="N290" s="71">
        <f t="shared" si="17"/>
        <v>0</v>
      </c>
      <c r="O290" s="86"/>
      <c r="P290" s="93"/>
      <c r="Q290" s="94"/>
      <c r="R290" s="95"/>
    </row>
    <row r="291" spans="2:18" s="5" customFormat="1" ht="17.25" customHeight="1" x14ac:dyDescent="0.25">
      <c r="C291" s="250" t="s">
        <v>123</v>
      </c>
      <c r="D291" s="251"/>
      <c r="E291" s="251"/>
      <c r="F291" s="251"/>
      <c r="G291" s="251"/>
      <c r="H291" s="251"/>
      <c r="I291" s="252"/>
      <c r="J291" s="155"/>
      <c r="K291" s="265" t="str">
        <f>+P291</f>
        <v>Jean-Pierre C.</v>
      </c>
      <c r="L291" s="39" t="str">
        <f t="shared" si="15"/>
        <v>Jean-Pierre C.</v>
      </c>
      <c r="N291" s="71">
        <f t="shared" si="17"/>
        <v>1</v>
      </c>
      <c r="O291" s="88"/>
      <c r="P291" s="89" t="str">
        <f>+F12</f>
        <v>Jean-Pierre C.</v>
      </c>
      <c r="Q291" s="90"/>
      <c r="R291" s="96"/>
    </row>
    <row r="292" spans="2:18" s="5" customFormat="1" ht="17.25" customHeight="1" x14ac:dyDescent="0.25">
      <c r="C292" s="227"/>
      <c r="D292" s="228"/>
      <c r="E292" s="228"/>
      <c r="F292" s="228"/>
      <c r="G292" s="228"/>
      <c r="H292" s="228"/>
      <c r="I292" s="229"/>
      <c r="J292" s="156"/>
      <c r="K292" s="266"/>
      <c r="L292" s="39">
        <f t="shared" si="15"/>
        <v>0</v>
      </c>
      <c r="N292" s="71">
        <f t="shared" si="17"/>
        <v>0</v>
      </c>
      <c r="O292" s="61"/>
      <c r="P292" s="59"/>
      <c r="Q292" s="35"/>
      <c r="R292" s="97"/>
    </row>
    <row r="293" spans="2:18" s="5" customFormat="1" ht="17.25" customHeight="1" x14ac:dyDescent="0.25">
      <c r="C293" s="253"/>
      <c r="D293" s="254"/>
      <c r="E293" s="254"/>
      <c r="F293" s="254"/>
      <c r="G293" s="254"/>
      <c r="H293" s="254"/>
      <c r="I293" s="255"/>
      <c r="J293" s="157"/>
      <c r="K293" s="266"/>
      <c r="L293" s="39">
        <f t="shared" si="15"/>
        <v>0</v>
      </c>
      <c r="N293" s="71">
        <f t="shared" si="17"/>
        <v>0</v>
      </c>
      <c r="O293" s="61"/>
      <c r="P293" s="59"/>
      <c r="Q293" s="35"/>
      <c r="R293" s="98"/>
    </row>
    <row r="294" spans="2:18" s="5" customFormat="1" ht="17.25" customHeight="1" x14ac:dyDescent="0.25">
      <c r="C294" s="256"/>
      <c r="D294" s="257"/>
      <c r="E294" s="257"/>
      <c r="F294" s="257"/>
      <c r="G294" s="257"/>
      <c r="H294" s="257"/>
      <c r="I294" s="258"/>
      <c r="J294" s="158"/>
      <c r="K294" s="266"/>
      <c r="L294" s="39">
        <f t="shared" si="15"/>
        <v>0</v>
      </c>
      <c r="N294" s="71">
        <f t="shared" si="17"/>
        <v>0</v>
      </c>
      <c r="O294" s="61"/>
      <c r="P294" s="59"/>
      <c r="Q294" s="35"/>
      <c r="R294" s="92"/>
    </row>
    <row r="295" spans="2:18" s="5" customFormat="1" ht="17.25" customHeight="1" thickBot="1" x14ac:dyDescent="0.3">
      <c r="C295" s="288"/>
      <c r="D295" s="289"/>
      <c r="E295" s="289"/>
      <c r="F295" s="289"/>
      <c r="G295" s="289"/>
      <c r="H295" s="289"/>
      <c r="I295" s="332"/>
      <c r="J295" s="162"/>
      <c r="K295" s="267"/>
      <c r="L295" s="39">
        <f t="shared" si="15"/>
        <v>0</v>
      </c>
      <c r="N295" s="71">
        <f t="shared" si="17"/>
        <v>0</v>
      </c>
      <c r="O295" s="86"/>
      <c r="P295" s="93"/>
      <c r="Q295" s="94"/>
      <c r="R295" s="95"/>
    </row>
    <row r="296" spans="2:18" s="5" customFormat="1" ht="17.25" customHeight="1" x14ac:dyDescent="0.25">
      <c r="C296" s="299" t="s">
        <v>122</v>
      </c>
      <c r="D296" s="300"/>
      <c r="E296" s="300"/>
      <c r="F296" s="300"/>
      <c r="G296" s="300"/>
      <c r="H296" s="300"/>
      <c r="I296" s="301"/>
      <c r="J296" s="144"/>
      <c r="K296" s="297" t="str">
        <f>+Q296</f>
        <v>Christine R.</v>
      </c>
      <c r="L296" s="5" t="str">
        <f t="shared" si="15"/>
        <v>Christine R.</v>
      </c>
      <c r="N296" s="71">
        <f t="shared" si="17"/>
        <v>1</v>
      </c>
      <c r="O296" s="88"/>
      <c r="P296" s="89"/>
      <c r="Q296" s="90" t="str">
        <f>+F6</f>
        <v>Christine R.</v>
      </c>
      <c r="R296" s="96"/>
    </row>
    <row r="297" spans="2:18" s="5" customFormat="1" ht="17.25" customHeight="1" x14ac:dyDescent="0.25">
      <c r="C297" s="358"/>
      <c r="D297" s="359"/>
      <c r="E297" s="359"/>
      <c r="F297" s="359"/>
      <c r="G297" s="359"/>
      <c r="H297" s="359"/>
      <c r="I297" s="360"/>
      <c r="J297" s="177"/>
      <c r="K297" s="298"/>
      <c r="L297" s="5">
        <f t="shared" ref="L297:L352" si="18">K297</f>
        <v>0</v>
      </c>
      <c r="N297" s="71">
        <f t="shared" si="17"/>
        <v>0</v>
      </c>
      <c r="O297" s="61"/>
      <c r="P297" s="59"/>
      <c r="Q297" s="35"/>
      <c r="R297" s="92"/>
    </row>
    <row r="298" spans="2:18" s="5" customFormat="1" ht="17.25" customHeight="1" x14ac:dyDescent="0.25">
      <c r="C298" s="361"/>
      <c r="D298" s="362"/>
      <c r="E298" s="362"/>
      <c r="F298" s="362"/>
      <c r="G298" s="362"/>
      <c r="H298" s="362"/>
      <c r="I298" s="363"/>
      <c r="J298" s="178"/>
      <c r="K298" s="298"/>
      <c r="L298" s="5">
        <f t="shared" si="18"/>
        <v>0</v>
      </c>
      <c r="N298" s="71">
        <f t="shared" si="17"/>
        <v>0</v>
      </c>
      <c r="O298" s="61"/>
      <c r="P298" s="59"/>
      <c r="Q298" s="35"/>
      <c r="R298" s="92"/>
    </row>
    <row r="299" spans="2:18" s="5" customFormat="1" ht="17.25" customHeight="1" x14ac:dyDescent="0.25">
      <c r="C299" s="364"/>
      <c r="D299" s="365"/>
      <c r="E299" s="365"/>
      <c r="F299" s="365"/>
      <c r="G299" s="365"/>
      <c r="H299" s="365"/>
      <c r="I299" s="366"/>
      <c r="J299" s="179"/>
      <c r="K299" s="298"/>
      <c r="L299" s="5">
        <f t="shared" si="18"/>
        <v>0</v>
      </c>
      <c r="N299" s="71">
        <f t="shared" si="17"/>
        <v>0</v>
      </c>
      <c r="O299" s="61"/>
      <c r="P299" s="59"/>
      <c r="Q299" s="35"/>
      <c r="R299" s="92"/>
    </row>
    <row r="300" spans="2:18" s="5" customFormat="1" ht="17.25" customHeight="1" x14ac:dyDescent="0.25">
      <c r="C300" s="367"/>
      <c r="D300" s="368"/>
      <c r="E300" s="368"/>
      <c r="F300" s="368"/>
      <c r="G300" s="368"/>
      <c r="H300" s="368"/>
      <c r="I300" s="369"/>
      <c r="J300" s="180"/>
      <c r="K300" s="317"/>
      <c r="L300" s="5">
        <f t="shared" si="18"/>
        <v>0</v>
      </c>
      <c r="N300" s="71">
        <f t="shared" si="17"/>
        <v>0</v>
      </c>
      <c r="O300" s="61"/>
      <c r="P300" s="59"/>
      <c r="Q300" s="35"/>
      <c r="R300" s="99"/>
    </row>
    <row r="301" spans="2:18" s="5" customFormat="1" ht="17.25" customHeight="1" x14ac:dyDescent="0.25">
      <c r="C301" s="383"/>
      <c r="D301" s="384"/>
      <c r="E301" s="384"/>
      <c r="F301" s="384"/>
      <c r="G301" s="384"/>
      <c r="H301" s="384"/>
      <c r="I301" s="385"/>
      <c r="J301" s="175"/>
      <c r="K301" s="317"/>
      <c r="L301" s="5">
        <f t="shared" si="18"/>
        <v>0</v>
      </c>
      <c r="N301" s="71">
        <f t="shared" si="17"/>
        <v>0</v>
      </c>
      <c r="O301" s="61"/>
      <c r="P301" s="59"/>
      <c r="Q301" s="35"/>
      <c r="R301" s="99"/>
    </row>
    <row r="302" spans="2:18" s="5" customFormat="1" ht="17.25" customHeight="1" thickBot="1" x14ac:dyDescent="0.3">
      <c r="C302" s="386"/>
      <c r="D302" s="387"/>
      <c r="E302" s="387"/>
      <c r="F302" s="387"/>
      <c r="G302" s="387"/>
      <c r="H302" s="387"/>
      <c r="I302" s="388"/>
      <c r="J302" s="176"/>
      <c r="K302" s="318"/>
      <c r="L302" s="5">
        <f t="shared" si="18"/>
        <v>0</v>
      </c>
      <c r="N302" s="71">
        <f t="shared" si="17"/>
        <v>0</v>
      </c>
      <c r="O302" s="86"/>
      <c r="P302" s="93"/>
      <c r="Q302" s="94"/>
      <c r="R302" s="100"/>
    </row>
    <row r="303" spans="2:18" s="39" customFormat="1" ht="17.25" customHeight="1" thickBot="1" x14ac:dyDescent="0.3">
      <c r="B303" s="40"/>
      <c r="C303" s="18"/>
      <c r="D303" s="62">
        <f>D278+7</f>
        <v>43633</v>
      </c>
      <c r="E303" s="47"/>
      <c r="F303" s="47"/>
      <c r="G303" s="262"/>
      <c r="H303" s="263"/>
      <c r="I303" s="263"/>
      <c r="J303" s="263"/>
      <c r="K303" s="264"/>
      <c r="L303" s="39">
        <f t="shared" si="18"/>
        <v>0</v>
      </c>
      <c r="N303" s="71">
        <f t="shared" si="17"/>
        <v>0</v>
      </c>
      <c r="O303" s="61"/>
      <c r="P303" s="59"/>
      <c r="Q303" s="35"/>
      <c r="R303" s="75"/>
    </row>
    <row r="304" spans="2:18" s="5" customFormat="1" ht="17.25" customHeight="1" x14ac:dyDescent="0.25">
      <c r="C304" s="247" t="s">
        <v>91</v>
      </c>
      <c r="D304" s="248"/>
      <c r="E304" s="248"/>
      <c r="F304" s="248"/>
      <c r="G304" s="248"/>
      <c r="H304" s="248"/>
      <c r="I304" s="249"/>
      <c r="J304" s="188"/>
      <c r="K304" s="277" t="str">
        <f>+O304</f>
        <v>Gérard L.</v>
      </c>
      <c r="L304" s="39" t="str">
        <f t="shared" si="18"/>
        <v>Gérard L.</v>
      </c>
      <c r="N304" s="71">
        <f t="shared" si="17"/>
        <v>1</v>
      </c>
      <c r="O304" s="88" t="str">
        <f>F9</f>
        <v>Gérard L.</v>
      </c>
      <c r="P304" s="89"/>
      <c r="Q304" s="90"/>
      <c r="R304" s="91"/>
    </row>
    <row r="305" spans="2:18" s="5" customFormat="1" ht="17.25" customHeight="1" x14ac:dyDescent="0.25">
      <c r="C305" s="280"/>
      <c r="D305" s="281"/>
      <c r="E305" s="281"/>
      <c r="F305" s="281"/>
      <c r="G305" s="281"/>
      <c r="H305" s="281"/>
      <c r="I305" s="282"/>
      <c r="J305" s="159"/>
      <c r="K305" s="278"/>
      <c r="L305" s="39">
        <f t="shared" si="18"/>
        <v>0</v>
      </c>
      <c r="N305" s="71">
        <f t="shared" si="17"/>
        <v>0</v>
      </c>
      <c r="O305" s="61"/>
      <c r="P305" s="59"/>
      <c r="Q305" s="35"/>
      <c r="R305" s="99"/>
    </row>
    <row r="306" spans="2:18" s="5" customFormat="1" ht="17.25" customHeight="1" thickBot="1" x14ac:dyDescent="0.3">
      <c r="C306" s="244"/>
      <c r="D306" s="245"/>
      <c r="E306" s="245"/>
      <c r="F306" s="245"/>
      <c r="G306" s="245"/>
      <c r="H306" s="245"/>
      <c r="I306" s="246"/>
      <c r="J306" s="154"/>
      <c r="K306" s="279"/>
      <c r="L306" s="39">
        <f t="shared" si="18"/>
        <v>0</v>
      </c>
      <c r="N306" s="71">
        <f t="shared" si="17"/>
        <v>0</v>
      </c>
      <c r="O306" s="86"/>
      <c r="P306" s="93"/>
      <c r="Q306" s="94"/>
      <c r="R306" s="100"/>
    </row>
    <row r="307" spans="2:18" s="5" customFormat="1" ht="17.25" customHeight="1" x14ac:dyDescent="0.25">
      <c r="C307" s="250" t="s">
        <v>123</v>
      </c>
      <c r="D307" s="251"/>
      <c r="E307" s="251"/>
      <c r="F307" s="251"/>
      <c r="G307" s="251"/>
      <c r="H307" s="251"/>
      <c r="I307" s="252"/>
      <c r="J307" s="155"/>
      <c r="K307" s="265" t="str">
        <f>+P307</f>
        <v>Thierry C.</v>
      </c>
      <c r="L307" s="39" t="str">
        <f t="shared" si="18"/>
        <v>Thierry C.</v>
      </c>
      <c r="N307" s="71">
        <f t="shared" si="17"/>
        <v>1</v>
      </c>
      <c r="O307" s="88"/>
      <c r="P307" s="89" t="str">
        <f>+F15</f>
        <v>Thierry C.</v>
      </c>
      <c r="Q307" s="90"/>
      <c r="R307" s="91"/>
    </row>
    <row r="308" spans="2:18" s="5" customFormat="1" ht="17.25" customHeight="1" x14ac:dyDescent="0.25">
      <c r="C308" s="227"/>
      <c r="D308" s="228"/>
      <c r="E308" s="228"/>
      <c r="F308" s="228"/>
      <c r="G308" s="228"/>
      <c r="H308" s="228"/>
      <c r="I308" s="229"/>
      <c r="J308" s="156"/>
      <c r="K308" s="266"/>
      <c r="L308" s="39">
        <f t="shared" si="18"/>
        <v>0</v>
      </c>
      <c r="N308" s="71">
        <f t="shared" si="17"/>
        <v>0</v>
      </c>
      <c r="O308" s="61"/>
      <c r="P308" s="59"/>
      <c r="Q308" s="35"/>
      <c r="R308" s="99"/>
    </row>
    <row r="309" spans="2:18" s="5" customFormat="1" ht="17.25" customHeight="1" x14ac:dyDescent="0.25">
      <c r="C309" s="253"/>
      <c r="D309" s="254"/>
      <c r="E309" s="254"/>
      <c r="F309" s="254"/>
      <c r="G309" s="254"/>
      <c r="H309" s="254"/>
      <c r="I309" s="255"/>
      <c r="J309" s="157"/>
      <c r="K309" s="266"/>
      <c r="L309" s="39">
        <f t="shared" si="18"/>
        <v>0</v>
      </c>
      <c r="N309" s="71">
        <f t="shared" si="17"/>
        <v>0</v>
      </c>
      <c r="O309" s="61"/>
      <c r="P309" s="59"/>
      <c r="Q309" s="35"/>
      <c r="R309" s="99"/>
    </row>
    <row r="310" spans="2:18" s="5" customFormat="1" ht="17.25" customHeight="1" x14ac:dyDescent="0.25">
      <c r="C310" s="256"/>
      <c r="D310" s="257"/>
      <c r="E310" s="257"/>
      <c r="F310" s="257"/>
      <c r="G310" s="257"/>
      <c r="H310" s="257"/>
      <c r="I310" s="258"/>
      <c r="J310" s="158"/>
      <c r="K310" s="266"/>
      <c r="L310" s="39">
        <f t="shared" si="18"/>
        <v>0</v>
      </c>
      <c r="N310" s="71">
        <f t="shared" si="17"/>
        <v>0</v>
      </c>
      <c r="O310" s="61"/>
      <c r="P310" s="59"/>
      <c r="Q310" s="35"/>
      <c r="R310" s="92"/>
    </row>
    <row r="311" spans="2:18" s="5" customFormat="1" ht="17.25" customHeight="1" thickBot="1" x14ac:dyDescent="0.3">
      <c r="C311" s="302"/>
      <c r="D311" s="303"/>
      <c r="E311" s="303"/>
      <c r="F311" s="303"/>
      <c r="G311" s="303"/>
      <c r="H311" s="303"/>
      <c r="I311" s="304"/>
      <c r="J311" s="193"/>
      <c r="K311" s="296"/>
      <c r="L311" s="39">
        <f t="shared" si="18"/>
        <v>0</v>
      </c>
      <c r="N311" s="71">
        <f t="shared" ref="N311:N348" si="19">COUNTA(O311:Q311)</f>
        <v>0</v>
      </c>
      <c r="O311" s="86"/>
      <c r="P311" s="93"/>
      <c r="Q311" s="94"/>
      <c r="R311" s="95"/>
    </row>
    <row r="312" spans="2:18" s="39" customFormat="1" ht="17.25" customHeight="1" thickBot="1" x14ac:dyDescent="0.3">
      <c r="B312" s="40"/>
      <c r="C312" s="18"/>
      <c r="D312" s="62">
        <f>D287+7</f>
        <v>43636</v>
      </c>
      <c r="E312" s="47"/>
      <c r="F312" s="47"/>
      <c r="G312" s="262"/>
      <c r="H312" s="263"/>
      <c r="I312" s="263"/>
      <c r="J312" s="263"/>
      <c r="K312" s="264"/>
      <c r="L312" s="39">
        <f t="shared" si="18"/>
        <v>0</v>
      </c>
      <c r="N312" s="71">
        <f t="shared" si="19"/>
        <v>0</v>
      </c>
      <c r="O312" s="61"/>
      <c r="P312" s="59"/>
      <c r="Q312" s="35"/>
      <c r="R312" s="72"/>
    </row>
    <row r="313" spans="2:18" s="5" customFormat="1" ht="17.25" customHeight="1" x14ac:dyDescent="0.25">
      <c r="C313" s="247" t="s">
        <v>91</v>
      </c>
      <c r="D313" s="248"/>
      <c r="E313" s="248"/>
      <c r="F313" s="248"/>
      <c r="G313" s="248"/>
      <c r="H313" s="248"/>
      <c r="I313" s="249"/>
      <c r="J313" s="188"/>
      <c r="K313" s="277" t="str">
        <f>+O313</f>
        <v>RSGB</v>
      </c>
      <c r="L313" s="39"/>
      <c r="N313" s="71">
        <f t="shared" si="19"/>
        <v>1</v>
      </c>
      <c r="O313" s="88" t="str">
        <f>+F16</f>
        <v>RSGB</v>
      </c>
      <c r="P313" s="89"/>
      <c r="Q313" s="103"/>
      <c r="R313" s="96"/>
    </row>
    <row r="314" spans="2:18" s="5" customFormat="1" ht="17.25" customHeight="1" x14ac:dyDescent="0.25">
      <c r="C314" s="280"/>
      <c r="D314" s="281"/>
      <c r="E314" s="281"/>
      <c r="F314" s="281"/>
      <c r="G314" s="281"/>
      <c r="H314" s="281"/>
      <c r="I314" s="282"/>
      <c r="J314" s="159"/>
      <c r="K314" s="278"/>
      <c r="L314" s="39"/>
      <c r="N314" s="71">
        <f t="shared" si="19"/>
        <v>0</v>
      </c>
      <c r="O314" s="61"/>
      <c r="P314" s="59"/>
      <c r="Q314" s="35"/>
      <c r="R314" s="92"/>
    </row>
    <row r="315" spans="2:18" s="5" customFormat="1" ht="17.25" customHeight="1" thickBot="1" x14ac:dyDescent="0.3">
      <c r="C315" s="244"/>
      <c r="D315" s="245"/>
      <c r="E315" s="245"/>
      <c r="F315" s="245"/>
      <c r="G315" s="245"/>
      <c r="H315" s="245"/>
      <c r="I315" s="246"/>
      <c r="J315" s="154"/>
      <c r="K315" s="279"/>
      <c r="L315" s="39"/>
      <c r="N315" s="71">
        <f t="shared" si="19"/>
        <v>0</v>
      </c>
      <c r="O315" s="86"/>
      <c r="P315" s="93"/>
      <c r="Q315" s="94"/>
      <c r="R315" s="95"/>
    </row>
    <row r="316" spans="2:18" s="5" customFormat="1" ht="17.25" customHeight="1" x14ac:dyDescent="0.25">
      <c r="C316" s="250" t="s">
        <v>123</v>
      </c>
      <c r="D316" s="251"/>
      <c r="E316" s="251"/>
      <c r="F316" s="251"/>
      <c r="G316" s="251"/>
      <c r="H316" s="251"/>
      <c r="I316" s="252"/>
      <c r="J316" s="155"/>
      <c r="K316" s="283" t="str">
        <f>+P316</f>
        <v>Bernard M.</v>
      </c>
      <c r="L316" s="39" t="str">
        <f t="shared" si="18"/>
        <v>Bernard M.</v>
      </c>
      <c r="N316" s="71">
        <f t="shared" si="19"/>
        <v>1</v>
      </c>
      <c r="O316" s="88"/>
      <c r="P316" s="89" t="str">
        <f>+F4</f>
        <v>Bernard M.</v>
      </c>
      <c r="Q316" s="90"/>
      <c r="R316" s="96"/>
    </row>
    <row r="317" spans="2:18" s="5" customFormat="1" ht="17.25" customHeight="1" x14ac:dyDescent="0.25">
      <c r="C317" s="227"/>
      <c r="D317" s="228"/>
      <c r="E317" s="228"/>
      <c r="F317" s="228"/>
      <c r="G317" s="228"/>
      <c r="H317" s="228"/>
      <c r="I317" s="286"/>
      <c r="J317" s="160"/>
      <c r="K317" s="284"/>
      <c r="L317" s="39"/>
      <c r="N317" s="71">
        <f t="shared" si="19"/>
        <v>0</v>
      </c>
      <c r="O317" s="61"/>
      <c r="P317" s="59"/>
      <c r="Q317" s="35"/>
      <c r="R317" s="97"/>
    </row>
    <row r="318" spans="2:18" s="5" customFormat="1" ht="17.25" customHeight="1" x14ac:dyDescent="0.25">
      <c r="C318" s="253"/>
      <c r="D318" s="254"/>
      <c r="E318" s="254"/>
      <c r="F318" s="254"/>
      <c r="G318" s="254"/>
      <c r="H318" s="254"/>
      <c r="I318" s="287"/>
      <c r="J318" s="161"/>
      <c r="K318" s="284"/>
      <c r="L318" s="39">
        <f t="shared" si="18"/>
        <v>0</v>
      </c>
      <c r="N318" s="71">
        <f t="shared" si="19"/>
        <v>0</v>
      </c>
      <c r="O318" s="61"/>
      <c r="P318" s="59"/>
      <c r="Q318" s="35"/>
      <c r="R318" s="98"/>
    </row>
    <row r="319" spans="2:18" s="5" customFormat="1" ht="17.25" customHeight="1" x14ac:dyDescent="0.25">
      <c r="C319" s="253"/>
      <c r="D319" s="254"/>
      <c r="E319" s="254"/>
      <c r="F319" s="254"/>
      <c r="G319" s="254"/>
      <c r="H319" s="254"/>
      <c r="I319" s="287"/>
      <c r="J319" s="161"/>
      <c r="K319" s="284"/>
      <c r="L319" s="39">
        <f t="shared" si="18"/>
        <v>0</v>
      </c>
      <c r="N319" s="71">
        <f t="shared" si="19"/>
        <v>0</v>
      </c>
      <c r="O319" s="61"/>
      <c r="P319" s="59"/>
      <c r="Q319" s="35"/>
      <c r="R319" s="92"/>
    </row>
    <row r="320" spans="2:18" s="5" customFormat="1" ht="17.25" customHeight="1" thickBot="1" x14ac:dyDescent="0.3">
      <c r="C320" s="319"/>
      <c r="D320" s="320"/>
      <c r="E320" s="320"/>
      <c r="F320" s="320"/>
      <c r="G320" s="320"/>
      <c r="H320" s="320"/>
      <c r="I320" s="355"/>
      <c r="J320" s="198"/>
      <c r="K320" s="285"/>
      <c r="L320" s="39">
        <f t="shared" si="18"/>
        <v>0</v>
      </c>
      <c r="N320" s="71">
        <f t="shared" si="19"/>
        <v>0</v>
      </c>
      <c r="O320" s="86"/>
      <c r="P320" s="93"/>
      <c r="Q320" s="94"/>
      <c r="R320" s="95"/>
    </row>
    <row r="321" spans="2:18" s="5" customFormat="1" ht="17.25" customHeight="1" x14ac:dyDescent="0.25">
      <c r="C321" s="299" t="s">
        <v>122</v>
      </c>
      <c r="D321" s="300"/>
      <c r="E321" s="300"/>
      <c r="F321" s="300"/>
      <c r="G321" s="300"/>
      <c r="H321" s="300"/>
      <c r="I321" s="301"/>
      <c r="J321" s="144"/>
      <c r="K321" s="327" t="str">
        <f>+Q321</f>
        <v>Jacques R.</v>
      </c>
      <c r="L321" s="5" t="str">
        <f t="shared" si="18"/>
        <v>Jacques R.</v>
      </c>
      <c r="N321" s="71">
        <f t="shared" si="19"/>
        <v>1</v>
      </c>
      <c r="O321" s="88"/>
      <c r="P321" s="89"/>
      <c r="Q321" s="90" t="str">
        <f>+F11</f>
        <v>Jacques R.</v>
      </c>
      <c r="R321" s="96"/>
    </row>
    <row r="322" spans="2:18" s="5" customFormat="1" ht="17.25" customHeight="1" x14ac:dyDescent="0.25">
      <c r="C322" s="230"/>
      <c r="D322" s="231"/>
      <c r="E322" s="231"/>
      <c r="F322" s="231"/>
      <c r="G322" s="231"/>
      <c r="H322" s="231"/>
      <c r="I322" s="356"/>
      <c r="J322" s="145"/>
      <c r="K322" s="317"/>
      <c r="L322" s="5">
        <f t="shared" si="18"/>
        <v>0</v>
      </c>
      <c r="N322" s="71">
        <f t="shared" si="19"/>
        <v>0</v>
      </c>
      <c r="O322" s="61"/>
      <c r="P322" s="59"/>
      <c r="Q322" s="35"/>
      <c r="R322" s="92"/>
    </row>
    <row r="323" spans="2:18" s="5" customFormat="1" ht="17.25" customHeight="1" x14ac:dyDescent="0.25">
      <c r="C323" s="233"/>
      <c r="D323" s="234"/>
      <c r="E323" s="234"/>
      <c r="F323" s="234"/>
      <c r="G323" s="234"/>
      <c r="H323" s="234"/>
      <c r="I323" s="357"/>
      <c r="J323" s="147"/>
      <c r="K323" s="317"/>
      <c r="L323" s="5">
        <f t="shared" si="18"/>
        <v>0</v>
      </c>
      <c r="N323" s="71">
        <f t="shared" si="19"/>
        <v>0</v>
      </c>
      <c r="O323" s="61"/>
      <c r="P323" s="59"/>
      <c r="Q323" s="35"/>
      <c r="R323" s="92"/>
    </row>
    <row r="324" spans="2:18" s="5" customFormat="1" ht="17.25" customHeight="1" x14ac:dyDescent="0.25">
      <c r="C324" s="233"/>
      <c r="D324" s="234"/>
      <c r="E324" s="234"/>
      <c r="F324" s="234"/>
      <c r="G324" s="234"/>
      <c r="H324" s="234"/>
      <c r="I324" s="357"/>
      <c r="J324" s="147"/>
      <c r="K324" s="317"/>
      <c r="L324" s="5">
        <f t="shared" si="18"/>
        <v>0</v>
      </c>
      <c r="N324" s="71">
        <f t="shared" si="19"/>
        <v>0</v>
      </c>
      <c r="O324" s="61"/>
      <c r="P324" s="59"/>
      <c r="Q324" s="35"/>
      <c r="R324" s="92"/>
    </row>
    <row r="325" spans="2:18" s="5" customFormat="1" ht="17.25" customHeight="1" x14ac:dyDescent="0.25">
      <c r="C325" s="233"/>
      <c r="D325" s="234"/>
      <c r="E325" s="234"/>
      <c r="F325" s="234"/>
      <c r="G325" s="234"/>
      <c r="H325" s="234"/>
      <c r="I325" s="357"/>
      <c r="J325" s="147"/>
      <c r="K325" s="322"/>
      <c r="L325" s="5">
        <f t="shared" si="18"/>
        <v>0</v>
      </c>
      <c r="N325" s="71">
        <f t="shared" si="19"/>
        <v>0</v>
      </c>
      <c r="O325" s="61"/>
      <c r="P325" s="59"/>
      <c r="Q325" s="35"/>
      <c r="R325" s="99"/>
    </row>
    <row r="326" spans="2:18" s="5" customFormat="1" ht="17.25" customHeight="1" x14ac:dyDescent="0.25">
      <c r="C326" s="239"/>
      <c r="D326" s="240"/>
      <c r="E326" s="240"/>
      <c r="F326" s="240"/>
      <c r="G326" s="240"/>
      <c r="H326" s="240"/>
      <c r="I326" s="241"/>
      <c r="J326" s="151"/>
      <c r="K326" s="322"/>
      <c r="L326" s="5">
        <f t="shared" si="18"/>
        <v>0</v>
      </c>
      <c r="N326" s="71">
        <f t="shared" si="19"/>
        <v>0</v>
      </c>
      <c r="O326" s="61"/>
      <c r="P326" s="59"/>
      <c r="Q326" s="35"/>
      <c r="R326" s="99"/>
    </row>
    <row r="327" spans="2:18" s="5" customFormat="1" ht="17.25" customHeight="1" thickBot="1" x14ac:dyDescent="0.3">
      <c r="C327" s="274"/>
      <c r="D327" s="275"/>
      <c r="E327" s="275"/>
      <c r="F327" s="275"/>
      <c r="G327" s="275"/>
      <c r="H327" s="275"/>
      <c r="I327" s="276"/>
      <c r="J327" s="152"/>
      <c r="K327" s="323"/>
      <c r="L327" s="5">
        <f t="shared" si="18"/>
        <v>0</v>
      </c>
      <c r="N327" s="71">
        <f t="shared" si="19"/>
        <v>0</v>
      </c>
      <c r="O327" s="86"/>
      <c r="P327" s="93"/>
      <c r="Q327" s="94"/>
      <c r="R327" s="100"/>
    </row>
    <row r="328" spans="2:18" s="39" customFormat="1" ht="17.25" customHeight="1" thickBot="1" x14ac:dyDescent="0.3">
      <c r="B328" s="40"/>
      <c r="C328" s="18"/>
      <c r="D328" s="62">
        <f>D303+7</f>
        <v>43640</v>
      </c>
      <c r="E328" s="47"/>
      <c r="F328" s="47"/>
      <c r="G328" s="262"/>
      <c r="H328" s="263"/>
      <c r="I328" s="263"/>
      <c r="J328" s="263"/>
      <c r="K328" s="264"/>
      <c r="L328" s="39">
        <f t="shared" si="18"/>
        <v>0</v>
      </c>
      <c r="N328" s="71">
        <f t="shared" si="19"/>
        <v>0</v>
      </c>
      <c r="O328" s="61"/>
      <c r="P328" s="59"/>
      <c r="Q328" s="35"/>
      <c r="R328" s="75"/>
    </row>
    <row r="329" spans="2:18" s="5" customFormat="1" ht="17.25" customHeight="1" x14ac:dyDescent="0.25">
      <c r="C329" s="247" t="s">
        <v>91</v>
      </c>
      <c r="D329" s="248"/>
      <c r="E329" s="248"/>
      <c r="F329" s="248"/>
      <c r="G329" s="248"/>
      <c r="H329" s="248"/>
      <c r="I329" s="249"/>
      <c r="J329" s="188"/>
      <c r="K329" s="277" t="str">
        <f>+O329</f>
        <v>Gilles M.</v>
      </c>
      <c r="L329" s="39" t="str">
        <f t="shared" ref="L329:L336" si="20">K329</f>
        <v>Gilles M.</v>
      </c>
      <c r="N329" s="71">
        <f t="shared" si="19"/>
        <v>1</v>
      </c>
      <c r="O329" s="88" t="str">
        <f>F10</f>
        <v>Gilles M.</v>
      </c>
      <c r="P329" s="89"/>
      <c r="Q329" s="90"/>
      <c r="R329" s="91"/>
    </row>
    <row r="330" spans="2:18" s="5" customFormat="1" ht="17.25" customHeight="1" x14ac:dyDescent="0.25">
      <c r="C330" s="280"/>
      <c r="D330" s="281"/>
      <c r="E330" s="281"/>
      <c r="F330" s="281"/>
      <c r="G330" s="281"/>
      <c r="H330" s="281"/>
      <c r="I330" s="282"/>
      <c r="J330" s="159"/>
      <c r="K330" s="278"/>
      <c r="L330" s="39">
        <f t="shared" si="20"/>
        <v>0</v>
      </c>
      <c r="N330" s="71">
        <f t="shared" si="19"/>
        <v>0</v>
      </c>
      <c r="O330" s="61"/>
      <c r="P330" s="59"/>
      <c r="Q330" s="35"/>
      <c r="R330" s="99"/>
    </row>
    <row r="331" spans="2:18" s="5" customFormat="1" ht="17.25" customHeight="1" thickBot="1" x14ac:dyDescent="0.3">
      <c r="C331" s="244"/>
      <c r="D331" s="245"/>
      <c r="E331" s="245"/>
      <c r="F331" s="245"/>
      <c r="G331" s="245"/>
      <c r="H331" s="245"/>
      <c r="I331" s="246"/>
      <c r="J331" s="154"/>
      <c r="K331" s="279"/>
      <c r="L331" s="39">
        <f t="shared" si="20"/>
        <v>0</v>
      </c>
      <c r="N331" s="71">
        <f t="shared" si="19"/>
        <v>0</v>
      </c>
      <c r="O331" s="86"/>
      <c r="P331" s="93"/>
      <c r="Q331" s="94"/>
      <c r="R331" s="100"/>
    </row>
    <row r="332" spans="2:18" s="5" customFormat="1" ht="17.25" customHeight="1" x14ac:dyDescent="0.25">
      <c r="C332" s="250" t="s">
        <v>123</v>
      </c>
      <c r="D332" s="251"/>
      <c r="E332" s="251"/>
      <c r="F332" s="251"/>
      <c r="G332" s="251"/>
      <c r="H332" s="251"/>
      <c r="I332" s="252"/>
      <c r="J332" s="155"/>
      <c r="K332" s="265" t="str">
        <f>+P332</f>
        <v>Rémi B.</v>
      </c>
      <c r="L332" s="39" t="str">
        <f t="shared" si="20"/>
        <v>Rémi B.</v>
      </c>
      <c r="N332" s="71">
        <f t="shared" si="19"/>
        <v>1</v>
      </c>
      <c r="O332" s="88"/>
      <c r="P332" s="89" t="str">
        <f>+F14</f>
        <v>Rémi B.</v>
      </c>
      <c r="Q332" s="90"/>
      <c r="R332" s="91"/>
    </row>
    <row r="333" spans="2:18" s="5" customFormat="1" ht="17.25" customHeight="1" x14ac:dyDescent="0.25">
      <c r="C333" s="227"/>
      <c r="D333" s="228"/>
      <c r="E333" s="228"/>
      <c r="F333" s="228"/>
      <c r="G333" s="228"/>
      <c r="H333" s="228"/>
      <c r="I333" s="229"/>
      <c r="J333" s="156"/>
      <c r="K333" s="266"/>
      <c r="L333" s="39">
        <f t="shared" si="20"/>
        <v>0</v>
      </c>
      <c r="N333" s="71">
        <f t="shared" si="19"/>
        <v>0</v>
      </c>
      <c r="O333" s="61"/>
      <c r="P333" s="59"/>
      <c r="Q333" s="35"/>
      <c r="R333" s="99"/>
    </row>
    <row r="334" spans="2:18" s="5" customFormat="1" ht="17.25" customHeight="1" x14ac:dyDescent="0.25">
      <c r="C334" s="253"/>
      <c r="D334" s="254"/>
      <c r="E334" s="254"/>
      <c r="F334" s="254"/>
      <c r="G334" s="254"/>
      <c r="H334" s="254"/>
      <c r="I334" s="255"/>
      <c r="J334" s="157"/>
      <c r="K334" s="266"/>
      <c r="L334" s="39">
        <f t="shared" si="20"/>
        <v>0</v>
      </c>
      <c r="N334" s="71">
        <f t="shared" si="19"/>
        <v>0</v>
      </c>
      <c r="O334" s="61"/>
      <c r="P334" s="59"/>
      <c r="Q334" s="35"/>
      <c r="R334" s="99"/>
    </row>
    <row r="335" spans="2:18" s="5" customFormat="1" ht="17.25" customHeight="1" x14ac:dyDescent="0.25">
      <c r="C335" s="256"/>
      <c r="D335" s="257"/>
      <c r="E335" s="257"/>
      <c r="F335" s="257"/>
      <c r="G335" s="257"/>
      <c r="H335" s="257"/>
      <c r="I335" s="258"/>
      <c r="J335" s="158"/>
      <c r="K335" s="266"/>
      <c r="L335" s="39">
        <f t="shared" si="20"/>
        <v>0</v>
      </c>
      <c r="N335" s="71">
        <f t="shared" si="19"/>
        <v>0</v>
      </c>
      <c r="O335" s="61"/>
      <c r="P335" s="59"/>
      <c r="Q335" s="35"/>
      <c r="R335" s="92"/>
    </row>
    <row r="336" spans="2:18" s="5" customFormat="1" ht="17.25" customHeight="1" thickBot="1" x14ac:dyDescent="0.3">
      <c r="C336" s="302"/>
      <c r="D336" s="303"/>
      <c r="E336" s="303"/>
      <c r="F336" s="303"/>
      <c r="G336" s="303"/>
      <c r="H336" s="303"/>
      <c r="I336" s="304"/>
      <c r="J336" s="193"/>
      <c r="K336" s="296"/>
      <c r="L336" s="39">
        <f t="shared" si="20"/>
        <v>0</v>
      </c>
      <c r="N336" s="71">
        <f t="shared" ref="N336" si="21">COUNTA(O336:Q336)</f>
        <v>0</v>
      </c>
      <c r="O336" s="86"/>
      <c r="P336" s="93"/>
      <c r="Q336" s="94"/>
      <c r="R336" s="95"/>
    </row>
    <row r="337" spans="2:18" s="39" customFormat="1" ht="17.25" customHeight="1" thickBot="1" x14ac:dyDescent="0.3">
      <c r="B337" s="40"/>
      <c r="C337" s="18"/>
      <c r="D337" s="62">
        <f>D312+7</f>
        <v>43643</v>
      </c>
      <c r="E337" s="47"/>
      <c r="F337" s="47"/>
      <c r="G337" s="262"/>
      <c r="H337" s="263"/>
      <c r="I337" s="263"/>
      <c r="J337" s="263"/>
      <c r="K337" s="264"/>
      <c r="L337" s="39">
        <f t="shared" si="18"/>
        <v>0</v>
      </c>
      <c r="N337" s="71">
        <f t="shared" si="19"/>
        <v>0</v>
      </c>
      <c r="O337" s="61"/>
      <c r="P337" s="59"/>
      <c r="Q337" s="35"/>
      <c r="R337" s="72"/>
    </row>
    <row r="338" spans="2:18" s="5" customFormat="1" ht="17.25" customHeight="1" x14ac:dyDescent="0.25">
      <c r="C338" s="247" t="s">
        <v>91</v>
      </c>
      <c r="D338" s="248"/>
      <c r="E338" s="248"/>
      <c r="F338" s="248"/>
      <c r="G338" s="248"/>
      <c r="H338" s="248"/>
      <c r="I338" s="249"/>
      <c r="J338" s="188"/>
      <c r="K338" s="277" t="str">
        <f>+O338</f>
        <v>RSGB</v>
      </c>
      <c r="L338" s="39"/>
      <c r="N338" s="71">
        <f t="shared" ref="N338:N340" si="22">COUNTA(O338:Q338)</f>
        <v>1</v>
      </c>
      <c r="O338" s="88" t="str">
        <f>+F16</f>
        <v>RSGB</v>
      </c>
      <c r="P338" s="89"/>
      <c r="Q338" s="103"/>
      <c r="R338" s="96"/>
    </row>
    <row r="339" spans="2:18" s="5" customFormat="1" ht="17.25" customHeight="1" x14ac:dyDescent="0.25">
      <c r="C339" s="280"/>
      <c r="D339" s="281"/>
      <c r="E339" s="281"/>
      <c r="F339" s="281"/>
      <c r="G339" s="281"/>
      <c r="H339" s="281"/>
      <c r="I339" s="282"/>
      <c r="J339" s="159"/>
      <c r="K339" s="278"/>
      <c r="L339" s="39"/>
      <c r="N339" s="71">
        <f t="shared" si="22"/>
        <v>0</v>
      </c>
      <c r="O339" s="61"/>
      <c r="P339" s="59"/>
      <c r="Q339" s="35"/>
      <c r="R339" s="92"/>
    </row>
    <row r="340" spans="2:18" s="5" customFormat="1" ht="17.25" customHeight="1" thickBot="1" x14ac:dyDescent="0.3">
      <c r="C340" s="244"/>
      <c r="D340" s="245"/>
      <c r="E340" s="245"/>
      <c r="F340" s="245"/>
      <c r="G340" s="245"/>
      <c r="H340" s="245"/>
      <c r="I340" s="246"/>
      <c r="J340" s="154"/>
      <c r="K340" s="279"/>
      <c r="L340" s="39"/>
      <c r="N340" s="71">
        <f t="shared" si="22"/>
        <v>0</v>
      </c>
      <c r="O340" s="86"/>
      <c r="P340" s="93"/>
      <c r="Q340" s="94"/>
      <c r="R340" s="95"/>
    </row>
    <row r="341" spans="2:18" s="5" customFormat="1" ht="17.25" customHeight="1" x14ac:dyDescent="0.25">
      <c r="C341" s="392" t="s">
        <v>123</v>
      </c>
      <c r="D341" s="393"/>
      <c r="E341" s="393"/>
      <c r="F341" s="393"/>
      <c r="G341" s="393"/>
      <c r="H341" s="393"/>
      <c r="I341" s="394"/>
      <c r="J341" s="194"/>
      <c r="K341" s="348" t="str">
        <f>+P341</f>
        <v>Dominique D.</v>
      </c>
      <c r="L341" s="39" t="str">
        <f t="shared" si="18"/>
        <v>Dominique D.</v>
      </c>
      <c r="N341" s="71">
        <f t="shared" si="19"/>
        <v>1</v>
      </c>
      <c r="O341" s="88"/>
      <c r="P341" s="89" t="str">
        <f>+F7</f>
        <v>Dominique D.</v>
      </c>
      <c r="Q341" s="90"/>
      <c r="R341" s="96"/>
    </row>
    <row r="342" spans="2:18" s="5" customFormat="1" ht="17.25" customHeight="1" x14ac:dyDescent="0.25">
      <c r="C342" s="227"/>
      <c r="D342" s="228"/>
      <c r="E342" s="228"/>
      <c r="F342" s="228"/>
      <c r="G342" s="228"/>
      <c r="H342" s="228"/>
      <c r="I342" s="229"/>
      <c r="J342" s="156"/>
      <c r="K342" s="266"/>
      <c r="L342" s="39">
        <f t="shared" si="18"/>
        <v>0</v>
      </c>
      <c r="N342" s="71">
        <f t="shared" si="19"/>
        <v>0</v>
      </c>
      <c r="O342" s="61"/>
      <c r="P342" s="59"/>
      <c r="Q342" s="35"/>
      <c r="R342" s="97"/>
    </row>
    <row r="343" spans="2:18" s="5" customFormat="1" ht="17.25" customHeight="1" x14ac:dyDescent="0.25">
      <c r="C343" s="253"/>
      <c r="D343" s="254"/>
      <c r="E343" s="254"/>
      <c r="F343" s="254"/>
      <c r="G343" s="254"/>
      <c r="H343" s="254"/>
      <c r="I343" s="255"/>
      <c r="J343" s="157"/>
      <c r="K343" s="266"/>
      <c r="L343" s="39">
        <f t="shared" si="18"/>
        <v>0</v>
      </c>
      <c r="N343" s="71">
        <f t="shared" si="19"/>
        <v>0</v>
      </c>
      <c r="O343" s="61"/>
      <c r="P343" s="59"/>
      <c r="Q343" s="35"/>
      <c r="R343" s="98"/>
    </row>
    <row r="344" spans="2:18" s="5" customFormat="1" ht="17.25" customHeight="1" x14ac:dyDescent="0.25">
      <c r="C344" s="395"/>
      <c r="D344" s="396"/>
      <c r="E344" s="396"/>
      <c r="F344" s="396"/>
      <c r="G344" s="396"/>
      <c r="H344" s="396"/>
      <c r="I344" s="397"/>
      <c r="J344" s="173"/>
      <c r="K344" s="266"/>
      <c r="L344" s="39">
        <f t="shared" si="18"/>
        <v>0</v>
      </c>
      <c r="N344" s="71">
        <f t="shared" si="19"/>
        <v>0</v>
      </c>
      <c r="O344" s="61"/>
      <c r="P344" s="59"/>
      <c r="Q344" s="35"/>
      <c r="R344" s="92"/>
    </row>
    <row r="345" spans="2:18" s="5" customFormat="1" ht="17.25" customHeight="1" thickBot="1" x14ac:dyDescent="0.3">
      <c r="C345" s="288"/>
      <c r="D345" s="289"/>
      <c r="E345" s="289"/>
      <c r="F345" s="289"/>
      <c r="G345" s="289"/>
      <c r="H345" s="289"/>
      <c r="I345" s="332"/>
      <c r="J345" s="162"/>
      <c r="K345" s="267"/>
      <c r="L345" s="39">
        <f t="shared" si="18"/>
        <v>0</v>
      </c>
      <c r="N345" s="71">
        <f t="shared" si="19"/>
        <v>0</v>
      </c>
      <c r="O345" s="86"/>
      <c r="P345" s="93"/>
      <c r="Q345" s="94"/>
      <c r="R345" s="95"/>
    </row>
    <row r="346" spans="2:18" s="5" customFormat="1" ht="17.25" customHeight="1" x14ac:dyDescent="0.25">
      <c r="C346" s="299" t="s">
        <v>122</v>
      </c>
      <c r="D346" s="300"/>
      <c r="E346" s="300"/>
      <c r="F346" s="300"/>
      <c r="G346" s="300"/>
      <c r="H346" s="300"/>
      <c r="I346" s="301"/>
      <c r="J346" s="144"/>
      <c r="K346" s="297" t="str">
        <f>+Q346</f>
        <v>Christian H.</v>
      </c>
      <c r="L346" s="5" t="str">
        <f t="shared" si="18"/>
        <v>Christian H.</v>
      </c>
      <c r="N346" s="71">
        <f t="shared" si="19"/>
        <v>1</v>
      </c>
      <c r="O346" s="88"/>
      <c r="P346" s="89"/>
      <c r="Q346" s="90" t="str">
        <f>+F5</f>
        <v>Christian H.</v>
      </c>
      <c r="R346" s="96"/>
    </row>
    <row r="347" spans="2:18" s="5" customFormat="1" ht="17.25" customHeight="1" x14ac:dyDescent="0.25">
      <c r="C347" s="398"/>
      <c r="D347" s="399"/>
      <c r="E347" s="399"/>
      <c r="F347" s="399"/>
      <c r="G347" s="399"/>
      <c r="H347" s="399"/>
      <c r="I347" s="400"/>
      <c r="J347" s="174"/>
      <c r="K347" s="298"/>
      <c r="L347" s="5">
        <f t="shared" si="18"/>
        <v>0</v>
      </c>
      <c r="N347" s="71">
        <f t="shared" si="19"/>
        <v>0</v>
      </c>
      <c r="O347" s="61"/>
      <c r="P347" s="59"/>
      <c r="Q347" s="35"/>
      <c r="R347" s="92"/>
    </row>
    <row r="348" spans="2:18" s="5" customFormat="1" ht="17.25" customHeight="1" x14ac:dyDescent="0.25">
      <c r="C348" s="233"/>
      <c r="D348" s="234"/>
      <c r="E348" s="234"/>
      <c r="F348" s="234"/>
      <c r="G348" s="234"/>
      <c r="H348" s="234"/>
      <c r="I348" s="235"/>
      <c r="J348" s="148"/>
      <c r="K348" s="298"/>
      <c r="L348" s="5">
        <f t="shared" si="18"/>
        <v>0</v>
      </c>
      <c r="N348" s="71">
        <f t="shared" si="19"/>
        <v>0</v>
      </c>
      <c r="O348" s="61"/>
      <c r="P348" s="59"/>
      <c r="Q348" s="35"/>
      <c r="R348" s="92"/>
    </row>
    <row r="349" spans="2:18" s="5" customFormat="1" ht="17.25" customHeight="1" x14ac:dyDescent="0.25">
      <c r="C349" s="389"/>
      <c r="D349" s="390"/>
      <c r="E349" s="390"/>
      <c r="F349" s="390"/>
      <c r="G349" s="390"/>
      <c r="H349" s="390"/>
      <c r="I349" s="391"/>
      <c r="J349" s="172"/>
      <c r="K349" s="298"/>
      <c r="L349" s="5">
        <f t="shared" si="18"/>
        <v>0</v>
      </c>
      <c r="N349" s="71">
        <f t="shared" ref="N349:N353" si="23">COUNTA(O349:Q349)</f>
        <v>0</v>
      </c>
      <c r="O349" s="61"/>
      <c r="P349" s="59"/>
      <c r="Q349" s="35"/>
      <c r="R349" s="92"/>
    </row>
    <row r="350" spans="2:18" s="5" customFormat="1" ht="17.25" customHeight="1" x14ac:dyDescent="0.25">
      <c r="C350" s="271"/>
      <c r="D350" s="272"/>
      <c r="E350" s="272"/>
      <c r="F350" s="272"/>
      <c r="G350" s="272"/>
      <c r="H350" s="272"/>
      <c r="I350" s="295"/>
      <c r="J350" s="150"/>
      <c r="K350" s="317"/>
      <c r="L350" s="5">
        <f t="shared" si="18"/>
        <v>0</v>
      </c>
      <c r="N350" s="71">
        <f t="shared" si="23"/>
        <v>0</v>
      </c>
      <c r="O350" s="61"/>
      <c r="P350" s="59"/>
      <c r="Q350" s="35"/>
      <c r="R350" s="99"/>
    </row>
    <row r="351" spans="2:18" s="5" customFormat="1" ht="17.25" customHeight="1" x14ac:dyDescent="0.25">
      <c r="C351" s="239"/>
      <c r="D351" s="240"/>
      <c r="E351" s="240"/>
      <c r="F351" s="240"/>
      <c r="G351" s="240"/>
      <c r="H351" s="240"/>
      <c r="I351" s="241"/>
      <c r="J351" s="151"/>
      <c r="K351" s="317"/>
      <c r="L351" s="5">
        <f t="shared" si="18"/>
        <v>0</v>
      </c>
      <c r="N351" s="71">
        <f t="shared" si="23"/>
        <v>0</v>
      </c>
      <c r="O351" s="61"/>
      <c r="P351" s="59"/>
      <c r="Q351" s="35"/>
      <c r="R351" s="99"/>
    </row>
    <row r="352" spans="2:18" s="5" customFormat="1" ht="17.25" customHeight="1" thickBot="1" x14ac:dyDescent="0.3">
      <c r="C352" s="274"/>
      <c r="D352" s="275"/>
      <c r="E352" s="275"/>
      <c r="F352" s="275"/>
      <c r="G352" s="275"/>
      <c r="H352" s="275"/>
      <c r="I352" s="291"/>
      <c r="J352" s="153"/>
      <c r="K352" s="318"/>
      <c r="L352" s="5">
        <f t="shared" si="18"/>
        <v>0</v>
      </c>
      <c r="N352" s="76">
        <f t="shared" si="23"/>
        <v>0</v>
      </c>
      <c r="O352" s="86"/>
      <c r="P352" s="93"/>
      <c r="Q352" s="94"/>
      <c r="R352" s="100"/>
    </row>
    <row r="353" spans="2:18" s="39" customFormat="1" ht="17.25" hidden="1" customHeight="1" thickBot="1" x14ac:dyDescent="0.3">
      <c r="B353" s="40"/>
      <c r="C353" s="18"/>
      <c r="D353" s="62">
        <f>D328+7</f>
        <v>43647</v>
      </c>
      <c r="E353" s="47"/>
      <c r="F353" s="47"/>
      <c r="G353" s="262"/>
      <c r="H353" s="263"/>
      <c r="I353" s="263"/>
      <c r="J353" s="263"/>
      <c r="K353" s="264"/>
      <c r="L353" s="39">
        <f t="shared" ref="L353" si="24">K353</f>
        <v>0</v>
      </c>
      <c r="N353" s="71">
        <f t="shared" si="23"/>
        <v>0</v>
      </c>
      <c r="O353" s="61"/>
      <c r="P353" s="59"/>
      <c r="Q353" s="35"/>
      <c r="R353" s="75"/>
    </row>
    <row r="354" spans="2:18" x14ac:dyDescent="0.3">
      <c r="N354" s="24"/>
      <c r="O354" s="5"/>
      <c r="P354" s="5"/>
      <c r="Q354" s="5"/>
      <c r="R354" s="25"/>
    </row>
    <row r="355" spans="2:18" s="5" customFormat="1" ht="15.6" x14ac:dyDescent="0.25">
      <c r="C355" s="346" t="s">
        <v>7</v>
      </c>
      <c r="D355" s="346"/>
      <c r="E355" s="346"/>
      <c r="F355" s="346"/>
      <c r="G355" s="346"/>
      <c r="H355" s="346"/>
      <c r="I355" s="346"/>
      <c r="J355" s="346"/>
      <c r="K355" s="346"/>
      <c r="N355" s="24"/>
    </row>
    <row r="356" spans="2:18" s="5" customFormat="1" ht="34.5" customHeight="1" x14ac:dyDescent="0.25">
      <c r="C356" s="49"/>
      <c r="D356" s="49"/>
      <c r="E356" s="49"/>
      <c r="F356" s="49"/>
      <c r="G356" s="49"/>
      <c r="H356" s="49"/>
      <c r="I356" s="49"/>
      <c r="J356" s="49"/>
      <c r="K356" s="127"/>
      <c r="N356" s="24"/>
    </row>
    <row r="357" spans="2:18" s="5" customFormat="1" ht="13.8" x14ac:dyDescent="0.25">
      <c r="C357" s="8"/>
      <c r="D357" s="12" t="s">
        <v>33</v>
      </c>
      <c r="E357" s="12"/>
      <c r="F357" s="55"/>
      <c r="G357" s="10" t="s">
        <v>34</v>
      </c>
      <c r="H357" s="7" t="s">
        <v>35</v>
      </c>
      <c r="K357" s="128"/>
    </row>
    <row r="358" spans="2:18" s="5" customFormat="1" ht="13.8" x14ac:dyDescent="0.25">
      <c r="C358" s="8"/>
      <c r="D358" s="12" t="s">
        <v>13</v>
      </c>
      <c r="E358" s="12"/>
      <c r="F358" s="55"/>
      <c r="G358" s="10" t="s">
        <v>47</v>
      </c>
      <c r="H358" s="7" t="s">
        <v>25</v>
      </c>
      <c r="K358" s="128"/>
    </row>
    <row r="359" spans="2:18" s="5" customFormat="1" ht="13.8" x14ac:dyDescent="0.25">
      <c r="C359" s="8"/>
      <c r="D359" s="54" t="s">
        <v>99</v>
      </c>
      <c r="E359" s="54"/>
      <c r="F359" s="56"/>
      <c r="G359" s="10" t="s">
        <v>57</v>
      </c>
      <c r="H359" s="7" t="s">
        <v>54</v>
      </c>
      <c r="K359" s="128"/>
    </row>
    <row r="360" spans="2:18" s="5" customFormat="1" ht="13.8" x14ac:dyDescent="0.25">
      <c r="C360" s="8"/>
      <c r="D360" s="12" t="s">
        <v>14</v>
      </c>
      <c r="E360" s="12"/>
      <c r="F360" s="55"/>
      <c r="G360" s="10" t="s">
        <v>22</v>
      </c>
      <c r="H360" s="7" t="s">
        <v>26</v>
      </c>
      <c r="K360" s="128"/>
    </row>
    <row r="361" spans="2:18" s="5" customFormat="1" ht="13.8" x14ac:dyDescent="0.25">
      <c r="C361" s="8"/>
      <c r="D361" s="14" t="s">
        <v>15</v>
      </c>
      <c r="E361" s="15"/>
      <c r="F361" s="57"/>
      <c r="G361" s="16" t="s">
        <v>23</v>
      </c>
      <c r="H361" s="17" t="s">
        <v>100</v>
      </c>
      <c r="K361" s="128"/>
    </row>
    <row r="362" spans="2:18" s="5" customFormat="1" ht="13.8" x14ac:dyDescent="0.25">
      <c r="C362" s="8"/>
      <c r="D362" s="12" t="s">
        <v>58</v>
      </c>
      <c r="E362" s="12"/>
      <c r="F362" s="55"/>
      <c r="G362" s="10" t="s">
        <v>55</v>
      </c>
      <c r="H362" s="7" t="s">
        <v>56</v>
      </c>
      <c r="K362" s="128"/>
    </row>
    <row r="363" spans="2:18" s="5" customFormat="1" ht="13.8" x14ac:dyDescent="0.25">
      <c r="C363" s="8"/>
      <c r="D363" s="12" t="s">
        <v>16</v>
      </c>
      <c r="E363" s="12"/>
      <c r="F363" s="55"/>
      <c r="G363" s="10" t="s">
        <v>48</v>
      </c>
      <c r="H363" s="7" t="s">
        <v>27</v>
      </c>
      <c r="K363" s="128"/>
    </row>
    <row r="364" spans="2:18" s="5" customFormat="1" ht="13.8" x14ac:dyDescent="0.25">
      <c r="C364" s="8"/>
      <c r="D364" s="12" t="s">
        <v>17</v>
      </c>
      <c r="E364" s="12"/>
      <c r="F364" s="55"/>
      <c r="G364" s="10" t="s">
        <v>49</v>
      </c>
      <c r="H364" s="7" t="s">
        <v>28</v>
      </c>
      <c r="K364" s="128"/>
    </row>
    <row r="365" spans="2:18" s="5" customFormat="1" ht="13.8" x14ac:dyDescent="0.25">
      <c r="C365" s="8"/>
      <c r="D365" s="14" t="s">
        <v>43</v>
      </c>
      <c r="E365" s="12"/>
      <c r="F365" s="55"/>
      <c r="G365" s="10" t="s">
        <v>53</v>
      </c>
      <c r="H365" s="7" t="s">
        <v>44</v>
      </c>
      <c r="K365" s="128"/>
    </row>
    <row r="366" spans="2:18" s="5" customFormat="1" ht="13.8" x14ac:dyDescent="0.25">
      <c r="C366" s="8"/>
      <c r="D366" s="12" t="s">
        <v>18</v>
      </c>
      <c r="E366" s="12"/>
      <c r="F366" s="55"/>
      <c r="G366" s="10" t="s">
        <v>59</v>
      </c>
      <c r="H366" s="7" t="s">
        <v>29</v>
      </c>
      <c r="K366" s="128"/>
    </row>
    <row r="367" spans="2:18" s="5" customFormat="1" ht="13.8" x14ac:dyDescent="0.25">
      <c r="C367" s="8"/>
      <c r="D367" s="12" t="s">
        <v>19</v>
      </c>
      <c r="E367" s="12"/>
      <c r="F367" s="55"/>
      <c r="G367" s="10" t="s">
        <v>50</v>
      </c>
      <c r="H367" s="7" t="s">
        <v>30</v>
      </c>
      <c r="K367" s="128"/>
    </row>
    <row r="368" spans="2:18" s="5" customFormat="1" ht="13.8" x14ac:dyDescent="0.25">
      <c r="C368" s="8"/>
      <c r="D368" s="12" t="s">
        <v>20</v>
      </c>
      <c r="E368" s="12"/>
      <c r="F368" s="55"/>
      <c r="G368" s="10" t="s">
        <v>24</v>
      </c>
      <c r="H368" s="7" t="s">
        <v>31</v>
      </c>
      <c r="K368" s="128"/>
    </row>
    <row r="369" spans="1:18" s="5" customFormat="1" ht="13.8" x14ac:dyDescent="0.25">
      <c r="D369" s="12" t="s">
        <v>21</v>
      </c>
      <c r="E369" s="12"/>
      <c r="F369" s="55"/>
      <c r="G369" s="10" t="s">
        <v>51</v>
      </c>
      <c r="H369" s="7" t="s">
        <v>32</v>
      </c>
      <c r="K369" s="128"/>
    </row>
    <row r="370" spans="1:18" s="5" customFormat="1" ht="35.1" customHeight="1" x14ac:dyDescent="0.3">
      <c r="D370" s="347" t="s">
        <v>3</v>
      </c>
      <c r="E370" s="347"/>
      <c r="F370" s="347"/>
      <c r="G370" s="347"/>
      <c r="H370" s="347"/>
      <c r="I370" s="50"/>
      <c r="J370" s="50"/>
      <c r="K370" s="129"/>
      <c r="N370" s="25"/>
      <c r="O370" s="21"/>
      <c r="P370"/>
      <c r="Q370"/>
    </row>
    <row r="371" spans="1:18" s="5" customFormat="1" x14ac:dyDescent="0.3">
      <c r="D371" s="12" t="s">
        <v>42</v>
      </c>
      <c r="E371" s="7"/>
      <c r="F371" s="55"/>
      <c r="G371" s="10" t="s">
        <v>52</v>
      </c>
      <c r="H371" s="9" t="s">
        <v>45</v>
      </c>
      <c r="K371" s="128"/>
      <c r="N371" s="25"/>
      <c r="O371" s="21"/>
      <c r="P371"/>
      <c r="Q371"/>
    </row>
    <row r="372" spans="1:18" s="5" customFormat="1" x14ac:dyDescent="0.3">
      <c r="D372" s="12" t="s">
        <v>112</v>
      </c>
      <c r="E372" s="7"/>
      <c r="F372" s="55"/>
      <c r="G372" s="10" t="s">
        <v>115</v>
      </c>
      <c r="H372" s="9" t="s">
        <v>116</v>
      </c>
      <c r="K372" s="128"/>
      <c r="N372" s="25"/>
      <c r="O372" s="21"/>
      <c r="P372"/>
      <c r="Q372"/>
    </row>
    <row r="373" spans="1:18" s="5" customFormat="1" x14ac:dyDescent="0.3">
      <c r="D373" s="12" t="s">
        <v>114</v>
      </c>
      <c r="E373" s="7"/>
      <c r="F373" s="55"/>
      <c r="G373" s="10" t="s">
        <v>117</v>
      </c>
      <c r="H373" s="9" t="s">
        <v>118</v>
      </c>
      <c r="K373" s="128"/>
      <c r="N373" s="25"/>
      <c r="O373" s="21"/>
      <c r="P373"/>
      <c r="Q373"/>
    </row>
    <row r="374" spans="1:18" s="5" customFormat="1" ht="44.4" x14ac:dyDescent="0.3">
      <c r="C374" s="345" t="s">
        <v>37</v>
      </c>
      <c r="D374" s="345"/>
      <c r="E374" s="345"/>
      <c r="F374" s="345"/>
      <c r="G374" s="345"/>
      <c r="H374" s="345"/>
      <c r="I374" s="345"/>
      <c r="J374" s="345"/>
      <c r="K374" s="345"/>
      <c r="N374" s="25"/>
      <c r="O374" s="21"/>
      <c r="P374"/>
      <c r="Q374"/>
    </row>
    <row r="375" spans="1:18" s="5" customFormat="1" ht="43.5" customHeight="1" x14ac:dyDescent="0.3">
      <c r="B375" s="342" t="s">
        <v>189</v>
      </c>
      <c r="C375" s="342"/>
      <c r="D375" s="342"/>
      <c r="E375" s="342"/>
      <c r="F375" s="342"/>
      <c r="G375" s="342"/>
      <c r="H375" s="342"/>
      <c r="I375" s="342"/>
      <c r="J375" s="342"/>
      <c r="K375" s="342"/>
      <c r="N375" s="25"/>
      <c r="O375" s="21"/>
      <c r="P375"/>
      <c r="Q375"/>
      <c r="R375"/>
    </row>
    <row r="376" spans="1:18" s="5" customFormat="1" x14ac:dyDescent="0.3">
      <c r="K376" s="128"/>
      <c r="N376" s="25"/>
      <c r="O376" s="21"/>
      <c r="P376"/>
      <c r="Q376"/>
      <c r="R376"/>
    </row>
    <row r="377" spans="1:18" s="5" customFormat="1" ht="30" customHeight="1" x14ac:dyDescent="0.3">
      <c r="B377" s="343" t="s">
        <v>97</v>
      </c>
      <c r="C377" s="343"/>
      <c r="D377" s="343"/>
      <c r="E377" s="343"/>
      <c r="F377" s="343"/>
      <c r="G377" s="343"/>
      <c r="H377" s="343"/>
      <c r="I377" s="343"/>
      <c r="J377" s="343"/>
      <c r="K377" s="343"/>
      <c r="N377" s="25"/>
      <c r="O377" s="21"/>
      <c r="P377"/>
      <c r="Q377"/>
      <c r="R377"/>
    </row>
    <row r="378" spans="1:18" s="5" customFormat="1" ht="15.6" x14ac:dyDescent="0.3">
      <c r="B378" s="343" t="s">
        <v>38</v>
      </c>
      <c r="C378" s="343"/>
      <c r="D378" s="343"/>
      <c r="E378" s="343"/>
      <c r="F378" s="343"/>
      <c r="G378" s="343"/>
      <c r="H378" s="343"/>
      <c r="I378" s="343"/>
      <c r="J378" s="343"/>
      <c r="K378" s="343"/>
      <c r="N378" s="25"/>
      <c r="O378" s="21"/>
      <c r="P378"/>
      <c r="Q378"/>
      <c r="R378"/>
    </row>
    <row r="379" spans="1:18" s="5" customFormat="1" ht="31.5" customHeight="1" x14ac:dyDescent="0.3">
      <c r="B379" s="344" t="s">
        <v>98</v>
      </c>
      <c r="C379" s="344"/>
      <c r="D379" s="344"/>
      <c r="E379" s="344"/>
      <c r="F379" s="344"/>
      <c r="G379" s="344"/>
      <c r="H379" s="344"/>
      <c r="I379" s="344"/>
      <c r="J379" s="344"/>
      <c r="K379" s="344"/>
      <c r="N379" s="25"/>
      <c r="O379" s="21"/>
      <c r="P379"/>
      <c r="Q379"/>
      <c r="R379"/>
    </row>
    <row r="380" spans="1:18" s="5" customFormat="1" ht="31.5" customHeight="1" x14ac:dyDescent="0.3">
      <c r="B380" s="344"/>
      <c r="C380" s="344"/>
      <c r="D380" s="344"/>
      <c r="E380" s="344"/>
      <c r="F380" s="344"/>
      <c r="G380" s="344"/>
      <c r="H380" s="344"/>
      <c r="I380" s="344"/>
      <c r="J380" s="344"/>
      <c r="K380" s="344"/>
      <c r="N380" s="25"/>
      <c r="O380" s="21"/>
      <c r="P380"/>
      <c r="Q380"/>
      <c r="R380"/>
    </row>
    <row r="381" spans="1:18" s="5" customFormat="1" x14ac:dyDescent="0.3">
      <c r="A381"/>
      <c r="B381"/>
      <c r="C381"/>
      <c r="D381"/>
      <c r="E381"/>
      <c r="F381"/>
      <c r="G381"/>
      <c r="H381"/>
      <c r="I381"/>
      <c r="J381"/>
      <c r="K381" s="21"/>
      <c r="N381" s="25"/>
      <c r="O381" s="21"/>
      <c r="P381"/>
      <c r="Q381"/>
      <c r="R381"/>
    </row>
  </sheetData>
  <mergeCells count="421">
    <mergeCell ref="C54:I54"/>
    <mergeCell ref="C55:I55"/>
    <mergeCell ref="K55:K59"/>
    <mergeCell ref="C56:I56"/>
    <mergeCell ref="C57:I57"/>
    <mergeCell ref="C58:I58"/>
    <mergeCell ref="C59:I59"/>
    <mergeCell ref="C70:I70"/>
    <mergeCell ref="C69:I69"/>
    <mergeCell ref="K61:K63"/>
    <mergeCell ref="C67:I67"/>
    <mergeCell ref="C68:I68"/>
    <mergeCell ref="C62:I62"/>
    <mergeCell ref="C61:I61"/>
    <mergeCell ref="C63:I63"/>
    <mergeCell ref="C65:I65"/>
    <mergeCell ref="C66:I66"/>
    <mergeCell ref="G353:K353"/>
    <mergeCell ref="C122:I122"/>
    <mergeCell ref="C123:I123"/>
    <mergeCell ref="C124:I124"/>
    <mergeCell ref="C125:I125"/>
    <mergeCell ref="G110:K110"/>
    <mergeCell ref="K316:K320"/>
    <mergeCell ref="K313:K315"/>
    <mergeCell ref="G136:K136"/>
    <mergeCell ref="G152:K152"/>
    <mergeCell ref="C153:I153"/>
    <mergeCell ref="K254:K256"/>
    <mergeCell ref="C270:I270"/>
    <mergeCell ref="C271:I271"/>
    <mergeCell ref="C272:I272"/>
    <mergeCell ref="C273:I273"/>
    <mergeCell ref="C274:I274"/>
    <mergeCell ref="K271:K274"/>
    <mergeCell ref="K275:K277"/>
    <mergeCell ref="C264:I264"/>
    <mergeCell ref="C265:I265"/>
    <mergeCell ref="C266:I266"/>
    <mergeCell ref="C267:I267"/>
    <mergeCell ref="K304:K306"/>
    <mergeCell ref="K307:K311"/>
    <mergeCell ref="C38:I38"/>
    <mergeCell ref="C39:I39"/>
    <mergeCell ref="C40:I40"/>
    <mergeCell ref="C41:I41"/>
    <mergeCell ref="C42:I42"/>
    <mergeCell ref="C43:I43"/>
    <mergeCell ref="K263:K265"/>
    <mergeCell ref="K279:K281"/>
    <mergeCell ref="K288:K290"/>
    <mergeCell ref="C120:I120"/>
    <mergeCell ref="C121:I121"/>
    <mergeCell ref="G126:K126"/>
    <mergeCell ref="C74:I74"/>
    <mergeCell ref="C75:I75"/>
    <mergeCell ref="C89:I89"/>
    <mergeCell ref="C48:I48"/>
    <mergeCell ref="C263:I263"/>
    <mergeCell ref="C44:I44"/>
    <mergeCell ref="C49:I49"/>
    <mergeCell ref="G101:K101"/>
    <mergeCell ref="C91:I91"/>
    <mergeCell ref="C92:I92"/>
    <mergeCell ref="C268:I268"/>
    <mergeCell ref="B379:K379"/>
    <mergeCell ref="C288:I288"/>
    <mergeCell ref="C289:I289"/>
    <mergeCell ref="C290:I290"/>
    <mergeCell ref="C25:K25"/>
    <mergeCell ref="G26:K26"/>
    <mergeCell ref="C36:I36"/>
    <mergeCell ref="C37:I37"/>
    <mergeCell ref="C119:I119"/>
    <mergeCell ref="K114:K118"/>
    <mergeCell ref="K190:K194"/>
    <mergeCell ref="K282:K286"/>
    <mergeCell ref="K291:K295"/>
    <mergeCell ref="C116:I116"/>
    <mergeCell ref="C117:I117"/>
    <mergeCell ref="C118:I118"/>
    <mergeCell ref="C114:I114"/>
    <mergeCell ref="C115:I115"/>
    <mergeCell ref="G60:K60"/>
    <mergeCell ref="G76:K76"/>
    <mergeCell ref="G85:K85"/>
    <mergeCell ref="C47:I47"/>
    <mergeCell ref="C165:I165"/>
    <mergeCell ref="C269:I269"/>
    <mergeCell ref="C282:I282"/>
    <mergeCell ref="C283:I283"/>
    <mergeCell ref="C284:I284"/>
    <mergeCell ref="C285:I285"/>
    <mergeCell ref="C286:I286"/>
    <mergeCell ref="C275:I275"/>
    <mergeCell ref="C276:I276"/>
    <mergeCell ref="C277:I277"/>
    <mergeCell ref="C279:I279"/>
    <mergeCell ref="C280:I280"/>
    <mergeCell ref="C281:I281"/>
    <mergeCell ref="G278:K278"/>
    <mergeCell ref="C349:I349"/>
    <mergeCell ref="C350:I350"/>
    <mergeCell ref="C351:I351"/>
    <mergeCell ref="C352:I352"/>
    <mergeCell ref="C341:I341"/>
    <mergeCell ref="C342:I342"/>
    <mergeCell ref="C343:I343"/>
    <mergeCell ref="C344:I344"/>
    <mergeCell ref="C345:I345"/>
    <mergeCell ref="C346:I346"/>
    <mergeCell ref="C347:I347"/>
    <mergeCell ref="C348:I348"/>
    <mergeCell ref="C21:K21"/>
    <mergeCell ref="B19:K19"/>
    <mergeCell ref="C324:I324"/>
    <mergeCell ref="C325:I325"/>
    <mergeCell ref="C308:I308"/>
    <mergeCell ref="C309:I309"/>
    <mergeCell ref="C310:I310"/>
    <mergeCell ref="C22:K22"/>
    <mergeCell ref="C23:K23"/>
    <mergeCell ref="C24:K24"/>
    <mergeCell ref="C259:I259"/>
    <mergeCell ref="C260:I260"/>
    <mergeCell ref="C261:I261"/>
    <mergeCell ref="C249:I249"/>
    <mergeCell ref="C250:I250"/>
    <mergeCell ref="C251:I251"/>
    <mergeCell ref="C254:I254"/>
    <mergeCell ref="C255:I255"/>
    <mergeCell ref="C311:I311"/>
    <mergeCell ref="C313:I313"/>
    <mergeCell ref="C314:I314"/>
    <mergeCell ref="C301:I301"/>
    <mergeCell ref="C302:I302"/>
    <mergeCell ref="C304:I304"/>
    <mergeCell ref="C258:I258"/>
    <mergeCell ref="C326:I326"/>
    <mergeCell ref="C315:I315"/>
    <mergeCell ref="C316:I316"/>
    <mergeCell ref="C318:I318"/>
    <mergeCell ref="C319:I319"/>
    <mergeCell ref="C320:I320"/>
    <mergeCell ref="C321:I321"/>
    <mergeCell ref="C322:I322"/>
    <mergeCell ref="C323:I323"/>
    <mergeCell ref="C317:I317"/>
    <mergeCell ref="C305:I305"/>
    <mergeCell ref="C306:I306"/>
    <mergeCell ref="C307:I307"/>
    <mergeCell ref="C295:I295"/>
    <mergeCell ref="C296:I296"/>
    <mergeCell ref="C297:I297"/>
    <mergeCell ref="C298:I298"/>
    <mergeCell ref="C299:I299"/>
    <mergeCell ref="C300:I300"/>
    <mergeCell ref="C291:I291"/>
    <mergeCell ref="C292:I292"/>
    <mergeCell ref="C293:I293"/>
    <mergeCell ref="C294:I294"/>
    <mergeCell ref="C243:I243"/>
    <mergeCell ref="B375:K375"/>
    <mergeCell ref="B377:K377"/>
    <mergeCell ref="B378:K378"/>
    <mergeCell ref="B380:K380"/>
    <mergeCell ref="C374:K374"/>
    <mergeCell ref="C355:K355"/>
    <mergeCell ref="D370:H370"/>
    <mergeCell ref="K341:K345"/>
    <mergeCell ref="K240:K244"/>
    <mergeCell ref="K257:K261"/>
    <mergeCell ref="K266:K270"/>
    <mergeCell ref="C327:I327"/>
    <mergeCell ref="C245:I245"/>
    <mergeCell ref="C246:I246"/>
    <mergeCell ref="C247:I247"/>
    <mergeCell ref="C248:I248"/>
    <mergeCell ref="C240:I240"/>
    <mergeCell ref="C241:I241"/>
    <mergeCell ref="G262:K262"/>
    <mergeCell ref="K245:K248"/>
    <mergeCell ref="K249:K251"/>
    <mergeCell ref="C256:I256"/>
    <mergeCell ref="C257:I257"/>
    <mergeCell ref="K203:K205"/>
    <mergeCell ref="G253:K253"/>
    <mergeCell ref="C242:I242"/>
    <mergeCell ref="C244:I244"/>
    <mergeCell ref="C223:I223"/>
    <mergeCell ref="C224:I224"/>
    <mergeCell ref="C225:I225"/>
    <mergeCell ref="C226:I226"/>
    <mergeCell ref="C217:I217"/>
    <mergeCell ref="C218:I218"/>
    <mergeCell ref="C219:I219"/>
    <mergeCell ref="C220:I220"/>
    <mergeCell ref="C221:I221"/>
    <mergeCell ref="C222:I222"/>
    <mergeCell ref="G227:K227"/>
    <mergeCell ref="G236:K236"/>
    <mergeCell ref="K220:K223"/>
    <mergeCell ref="K224:K226"/>
    <mergeCell ref="K215:K219"/>
    <mergeCell ref="C231:I231"/>
    <mergeCell ref="K231:K235"/>
    <mergeCell ref="C232:I232"/>
    <mergeCell ref="C233:I233"/>
    <mergeCell ref="C234:I234"/>
    <mergeCell ref="C27:I27"/>
    <mergeCell ref="K27:K29"/>
    <mergeCell ref="C28:I28"/>
    <mergeCell ref="C29:I29"/>
    <mergeCell ref="C30:I30"/>
    <mergeCell ref="K30:K34"/>
    <mergeCell ref="C31:I31"/>
    <mergeCell ref="C32:I32"/>
    <mergeCell ref="C33:I33"/>
    <mergeCell ref="C34:I34"/>
    <mergeCell ref="K39:K43"/>
    <mergeCell ref="C45:I45"/>
    <mergeCell ref="C46:I46"/>
    <mergeCell ref="K36:K38"/>
    <mergeCell ref="C50:I50"/>
    <mergeCell ref="G51:K51"/>
    <mergeCell ref="C53:I53"/>
    <mergeCell ref="K296:K299"/>
    <mergeCell ref="K300:K302"/>
    <mergeCell ref="C88:I88"/>
    <mergeCell ref="C111:I111"/>
    <mergeCell ref="K111:K113"/>
    <mergeCell ref="C112:I112"/>
    <mergeCell ref="C160:I160"/>
    <mergeCell ref="C149:I149"/>
    <mergeCell ref="C148:I148"/>
    <mergeCell ref="C147:I147"/>
    <mergeCell ref="C93:I93"/>
    <mergeCell ref="C94:I94"/>
    <mergeCell ref="C95:I95"/>
    <mergeCell ref="C96:I96"/>
    <mergeCell ref="C97:I97"/>
    <mergeCell ref="C98:I98"/>
    <mergeCell ref="C99:I99"/>
    <mergeCell ref="K321:K324"/>
    <mergeCell ref="K325:K327"/>
    <mergeCell ref="K346:K349"/>
    <mergeCell ref="K350:K352"/>
    <mergeCell ref="K44:K47"/>
    <mergeCell ref="K48:K50"/>
    <mergeCell ref="K69:K72"/>
    <mergeCell ref="K73:K75"/>
    <mergeCell ref="K94:K97"/>
    <mergeCell ref="K98:K100"/>
    <mergeCell ref="K119:K122"/>
    <mergeCell ref="K123:K125"/>
    <mergeCell ref="G287:K287"/>
    <mergeCell ref="G303:K303"/>
    <mergeCell ref="G312:K312"/>
    <mergeCell ref="G328:K328"/>
    <mergeCell ref="G337:K337"/>
    <mergeCell ref="C64:I64"/>
    <mergeCell ref="K64:K68"/>
    <mergeCell ref="C52:I52"/>
    <mergeCell ref="C230:I230"/>
    <mergeCell ref="K52:K54"/>
    <mergeCell ref="K86:K88"/>
    <mergeCell ref="C87:I87"/>
    <mergeCell ref="C100:I100"/>
    <mergeCell ref="K130:K134"/>
    <mergeCell ref="C131:I131"/>
    <mergeCell ref="C132:I132"/>
    <mergeCell ref="C133:I133"/>
    <mergeCell ref="C135:K135"/>
    <mergeCell ref="C185:I185"/>
    <mergeCell ref="C134:I134"/>
    <mergeCell ref="G186:K186"/>
    <mergeCell ref="K174:K176"/>
    <mergeCell ref="C178:I178"/>
    <mergeCell ref="K178:K180"/>
    <mergeCell ref="C162:I162"/>
    <mergeCell ref="K162:K164"/>
    <mergeCell ref="C163:I163"/>
    <mergeCell ref="C164:I164"/>
    <mergeCell ref="C158:I158"/>
    <mergeCell ref="C159:I159"/>
    <mergeCell ref="C184:I184"/>
    <mergeCell ref="C183:I183"/>
    <mergeCell ref="C182:I182"/>
    <mergeCell ref="G161:K161"/>
    <mergeCell ref="C166:I166"/>
    <mergeCell ref="C167:I167"/>
    <mergeCell ref="C168:I168"/>
    <mergeCell ref="C238:I238"/>
    <mergeCell ref="K156:K160"/>
    <mergeCell ref="C156:I156"/>
    <mergeCell ref="K170:K173"/>
    <mergeCell ref="C179:I179"/>
    <mergeCell ref="C150:I150"/>
    <mergeCell ref="K149:K151"/>
    <mergeCell ref="K181:K185"/>
    <mergeCell ref="C181:I181"/>
    <mergeCell ref="C180:I180"/>
    <mergeCell ref="C157:I157"/>
    <mergeCell ref="C191:I191"/>
    <mergeCell ref="K228:K230"/>
    <mergeCell ref="C229:I229"/>
    <mergeCell ref="G202:K202"/>
    <mergeCell ref="C215:I215"/>
    <mergeCell ref="C190:I190"/>
    <mergeCell ref="C187:I187"/>
    <mergeCell ref="K187:K189"/>
    <mergeCell ref="C188:I188"/>
    <mergeCell ref="C189:I189"/>
    <mergeCell ref="C169:I169"/>
    <mergeCell ref="C170:I170"/>
    <mergeCell ref="C171:I171"/>
    <mergeCell ref="C239:I239"/>
    <mergeCell ref="C212:I212"/>
    <mergeCell ref="K212:K214"/>
    <mergeCell ref="C213:I213"/>
    <mergeCell ref="C214:I214"/>
    <mergeCell ref="C192:I192"/>
    <mergeCell ref="C193:I193"/>
    <mergeCell ref="C194:I194"/>
    <mergeCell ref="C195:I195"/>
    <mergeCell ref="C235:I235"/>
    <mergeCell ref="C201:I201"/>
    <mergeCell ref="G211:K211"/>
    <mergeCell ref="K195:K198"/>
    <mergeCell ref="K199:K201"/>
    <mergeCell ref="C206:I206"/>
    <mergeCell ref="K206:K210"/>
    <mergeCell ref="C207:I207"/>
    <mergeCell ref="C208:I208"/>
    <mergeCell ref="C209:I209"/>
    <mergeCell ref="C210:I210"/>
    <mergeCell ref="C204:I204"/>
    <mergeCell ref="C205:I205"/>
    <mergeCell ref="C203:I203"/>
    <mergeCell ref="C228:I228"/>
    <mergeCell ref="C338:I338"/>
    <mergeCell ref="K338:K340"/>
    <mergeCell ref="C339:I339"/>
    <mergeCell ref="C340:I340"/>
    <mergeCell ref="C146:I146"/>
    <mergeCell ref="K145:K148"/>
    <mergeCell ref="C145:I145"/>
    <mergeCell ref="C329:I329"/>
    <mergeCell ref="K329:K331"/>
    <mergeCell ref="C330:I330"/>
    <mergeCell ref="C331:I331"/>
    <mergeCell ref="C332:I332"/>
    <mergeCell ref="K332:K336"/>
    <mergeCell ref="C333:I333"/>
    <mergeCell ref="C334:I334"/>
    <mergeCell ref="C335:I335"/>
    <mergeCell ref="C237:I237"/>
    <mergeCell ref="K237:K239"/>
    <mergeCell ref="C336:I336"/>
    <mergeCell ref="C252:K252"/>
    <mergeCell ref="C155:I155"/>
    <mergeCell ref="C154:I154"/>
    <mergeCell ref="K153:K155"/>
    <mergeCell ref="C151:I151"/>
    <mergeCell ref="K127:K129"/>
    <mergeCell ref="C128:I128"/>
    <mergeCell ref="C129:I129"/>
    <mergeCell ref="C83:I83"/>
    <mergeCell ref="C84:I84"/>
    <mergeCell ref="G35:K35"/>
    <mergeCell ref="C72:I72"/>
    <mergeCell ref="C73:I73"/>
    <mergeCell ref="K89:K93"/>
    <mergeCell ref="C102:I102"/>
    <mergeCell ref="K102:K104"/>
    <mergeCell ref="C77:I77"/>
    <mergeCell ref="K77:K79"/>
    <mergeCell ref="C78:I78"/>
    <mergeCell ref="C79:I79"/>
    <mergeCell ref="C80:I80"/>
    <mergeCell ref="K80:K84"/>
    <mergeCell ref="C81:I81"/>
    <mergeCell ref="C71:I71"/>
    <mergeCell ref="C103:I103"/>
    <mergeCell ref="C104:I104"/>
    <mergeCell ref="C105:I105"/>
    <mergeCell ref="K105:K109"/>
    <mergeCell ref="C106:I106"/>
    <mergeCell ref="K137:K139"/>
    <mergeCell ref="C138:I138"/>
    <mergeCell ref="C139:I139"/>
    <mergeCell ref="C140:I140"/>
    <mergeCell ref="K140:K144"/>
    <mergeCell ref="C141:I141"/>
    <mergeCell ref="C142:I142"/>
    <mergeCell ref="C143:I143"/>
    <mergeCell ref="C144:I144"/>
    <mergeCell ref="C216:I216"/>
    <mergeCell ref="C196:I196"/>
    <mergeCell ref="C197:I197"/>
    <mergeCell ref="C198:I198"/>
    <mergeCell ref="C199:I199"/>
    <mergeCell ref="C200:I200"/>
    <mergeCell ref="C2:D2"/>
    <mergeCell ref="C113:I113"/>
    <mergeCell ref="C137:I137"/>
    <mergeCell ref="C127:I127"/>
    <mergeCell ref="C130:I130"/>
    <mergeCell ref="C107:I107"/>
    <mergeCell ref="C108:I108"/>
    <mergeCell ref="C90:I90"/>
    <mergeCell ref="C82:I82"/>
    <mergeCell ref="C109:I109"/>
    <mergeCell ref="C86:I86"/>
    <mergeCell ref="G177:K177"/>
    <mergeCell ref="K165:K169"/>
    <mergeCell ref="C172:I172"/>
    <mergeCell ref="C173:I173"/>
    <mergeCell ref="C174:I174"/>
    <mergeCell ref="C175:I175"/>
    <mergeCell ref="C176:I176"/>
  </mergeCells>
  <pageMargins left="0" right="0" top="0" bottom="0" header="0.59055118110236227" footer="0.31496062992125984"/>
  <pageSetup paperSize="9" scale="66" fitToHeight="0" orientation="landscape" errors="NA" r:id="rId1"/>
  <headerFooter>
    <oddHeader>&amp;LRSBT_Randonnées pédestres&amp;R2018_2e_trimestre</oddHeader>
    <oddFooter>Page &amp;P de &amp;N</oddFooter>
  </headerFooter>
  <rowBreaks count="5" manualBreakCount="5">
    <brk id="125" max="16383" man="1"/>
    <brk id="185" max="16383" man="1"/>
    <brk id="235" max="16383" man="1"/>
    <brk id="277" max="16383" man="1"/>
    <brk id="3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R35"/>
  <sheetViews>
    <sheetView windowProtection="1" workbookViewId="0"/>
  </sheetViews>
  <sheetFormatPr baseColWidth="10" defaultRowHeight="14.4" x14ac:dyDescent="0.3"/>
  <cols>
    <col min="1" max="1" width="18.44140625" bestFit="1" customWidth="1"/>
    <col min="2" max="2" width="6.44140625" customWidth="1"/>
    <col min="4" max="4" width="17.109375" customWidth="1"/>
    <col min="5" max="5" width="3.88671875" bestFit="1" customWidth="1"/>
    <col min="6" max="6" width="4.5546875" bestFit="1" customWidth="1"/>
    <col min="7" max="7" width="4.88671875" bestFit="1" customWidth="1"/>
    <col min="8" max="8" width="3" bestFit="1" customWidth="1"/>
    <col min="9" max="9" width="10.6640625" bestFit="1" customWidth="1"/>
    <col min="11" max="11" width="10.88671875" customWidth="1"/>
    <col min="13" max="13" width="10.88671875" customWidth="1"/>
    <col min="14" max="14" width="9.6640625" bestFit="1" customWidth="1"/>
    <col min="15" max="15" width="11.88671875" customWidth="1"/>
    <col min="16" max="16" width="9" bestFit="1" customWidth="1"/>
    <col min="18" max="18" width="11.5546875" customWidth="1"/>
    <col min="20" max="20" width="9.44140625" bestFit="1" customWidth="1"/>
  </cols>
  <sheetData>
    <row r="1" spans="1:18" x14ac:dyDescent="0.3">
      <c r="A1" t="s">
        <v>184</v>
      </c>
    </row>
    <row r="2" spans="1:18" x14ac:dyDescent="0.3">
      <c r="A2" s="41" t="s">
        <v>139</v>
      </c>
    </row>
    <row r="3" spans="1:18" x14ac:dyDescent="0.3">
      <c r="A3" t="s">
        <v>176</v>
      </c>
      <c r="B3" t="s">
        <v>179</v>
      </c>
    </row>
    <row r="4" spans="1:18" x14ac:dyDescent="0.3">
      <c r="A4" t="s">
        <v>177</v>
      </c>
      <c r="B4" t="s">
        <v>180</v>
      </c>
    </row>
    <row r="5" spans="1:18" x14ac:dyDescent="0.3">
      <c r="A5" t="s">
        <v>178</v>
      </c>
      <c r="B5" t="s">
        <v>181</v>
      </c>
    </row>
    <row r="6" spans="1:18" x14ac:dyDescent="0.3">
      <c r="B6" s="422" t="s">
        <v>107</v>
      </c>
      <c r="C6" s="421"/>
      <c r="D6" s="421"/>
      <c r="E6" s="421"/>
      <c r="F6" s="421"/>
      <c r="G6" s="423"/>
      <c r="H6" s="421" t="s">
        <v>88</v>
      </c>
      <c r="I6" s="421"/>
      <c r="J6" s="422" t="s">
        <v>89</v>
      </c>
      <c r="K6" s="423"/>
      <c r="L6" s="422" t="s">
        <v>182</v>
      </c>
      <c r="M6" s="423"/>
      <c r="N6" s="421" t="s">
        <v>104</v>
      </c>
      <c r="O6" s="421"/>
      <c r="P6" s="421"/>
      <c r="Q6" s="422" t="s">
        <v>105</v>
      </c>
      <c r="R6" s="423"/>
    </row>
    <row r="7" spans="1:18" x14ac:dyDescent="0.3">
      <c r="A7" s="41"/>
      <c r="B7" s="41"/>
      <c r="D7" s="117" t="s">
        <v>68</v>
      </c>
      <c r="E7" s="117" t="s">
        <v>64</v>
      </c>
      <c r="F7" s="117" t="s">
        <v>65</v>
      </c>
      <c r="G7" s="43"/>
      <c r="J7" s="41"/>
      <c r="K7" s="43"/>
      <c r="L7" s="41"/>
      <c r="M7" s="43"/>
      <c r="Q7" s="41"/>
      <c r="R7" s="43"/>
    </row>
    <row r="8" spans="1:18" x14ac:dyDescent="0.3">
      <c r="A8" s="118"/>
      <c r="B8" s="41" t="s">
        <v>62</v>
      </c>
      <c r="C8" s="42">
        <v>43556</v>
      </c>
      <c r="D8" s="48">
        <v>1</v>
      </c>
      <c r="E8" s="48">
        <v>1</v>
      </c>
      <c r="F8" s="48">
        <v>1</v>
      </c>
      <c r="G8" s="43">
        <f>SUM(D8:F8)</f>
        <v>3</v>
      </c>
      <c r="H8" t="s">
        <v>86</v>
      </c>
      <c r="I8" s="42">
        <v>43557</v>
      </c>
      <c r="J8" s="41" t="s">
        <v>86</v>
      </c>
      <c r="K8" s="119">
        <v>43557</v>
      </c>
      <c r="L8" s="41" t="s">
        <v>108</v>
      </c>
      <c r="M8" s="119">
        <v>43560</v>
      </c>
      <c r="N8" t="s">
        <v>62</v>
      </c>
      <c r="O8" s="42">
        <v>43556</v>
      </c>
      <c r="Q8" s="41" t="s">
        <v>62</v>
      </c>
      <c r="R8" s="119">
        <v>43556</v>
      </c>
    </row>
    <row r="9" spans="1:18" x14ac:dyDescent="0.3">
      <c r="A9" s="118"/>
      <c r="B9" s="41" t="s">
        <v>63</v>
      </c>
      <c r="C9" s="42">
        <v>43559</v>
      </c>
      <c r="D9" s="48">
        <v>1</v>
      </c>
      <c r="E9" s="48">
        <v>1</v>
      </c>
      <c r="F9" s="48">
        <v>1</v>
      </c>
      <c r="G9" s="43">
        <f t="shared" ref="G9:G34" si="0">SUM(D9:F9)</f>
        <v>3</v>
      </c>
      <c r="H9" t="s">
        <v>87</v>
      </c>
      <c r="I9" s="42">
        <v>43561</v>
      </c>
      <c r="J9" s="41" t="s">
        <v>86</v>
      </c>
      <c r="K9" s="119">
        <f>K8+7</f>
        <v>43564</v>
      </c>
      <c r="L9" s="41" t="s">
        <v>108</v>
      </c>
      <c r="M9" s="119">
        <f>M8+7</f>
        <v>43567</v>
      </c>
      <c r="N9" t="s">
        <v>106</v>
      </c>
      <c r="O9" s="42">
        <v>43558</v>
      </c>
      <c r="P9" s="42" t="s">
        <v>5</v>
      </c>
      <c r="Q9" s="41" t="s">
        <v>108</v>
      </c>
      <c r="R9" s="119">
        <v>43560</v>
      </c>
    </row>
    <row r="10" spans="1:18" x14ac:dyDescent="0.3">
      <c r="A10" s="118"/>
      <c r="B10" s="41" t="s">
        <v>62</v>
      </c>
      <c r="C10" s="42">
        <f t="shared" ref="C10:C28" si="1">C8+7</f>
        <v>43563</v>
      </c>
      <c r="D10" s="48">
        <v>1</v>
      </c>
      <c r="E10" s="48">
        <v>1</v>
      </c>
      <c r="F10" s="48">
        <v>1</v>
      </c>
      <c r="G10" s="43">
        <f t="shared" si="0"/>
        <v>3</v>
      </c>
      <c r="H10" t="s">
        <v>86</v>
      </c>
      <c r="I10" s="42">
        <f>I8+7</f>
        <v>43564</v>
      </c>
      <c r="J10" s="41" t="s">
        <v>86</v>
      </c>
      <c r="K10" s="119">
        <f t="shared" ref="K10:M20" si="2">K9+7</f>
        <v>43571</v>
      </c>
      <c r="L10" s="41" t="s">
        <v>108</v>
      </c>
      <c r="M10" s="119">
        <f t="shared" si="2"/>
        <v>43574</v>
      </c>
      <c r="N10" t="s">
        <v>62</v>
      </c>
      <c r="O10" s="42">
        <f>O8+7</f>
        <v>43563</v>
      </c>
      <c r="P10" s="42" t="s">
        <v>41</v>
      </c>
      <c r="Q10" s="41" t="s">
        <v>62</v>
      </c>
      <c r="R10" s="119">
        <f>R8+7</f>
        <v>43563</v>
      </c>
    </row>
    <row r="11" spans="1:18" x14ac:dyDescent="0.3">
      <c r="A11" s="118"/>
      <c r="B11" s="41" t="s">
        <v>63</v>
      </c>
      <c r="C11" s="42">
        <f t="shared" si="1"/>
        <v>43566</v>
      </c>
      <c r="D11" s="48">
        <v>1</v>
      </c>
      <c r="E11" s="48">
        <v>1</v>
      </c>
      <c r="F11" s="48">
        <v>1</v>
      </c>
      <c r="G11" s="43">
        <f t="shared" si="0"/>
        <v>3</v>
      </c>
      <c r="H11" t="s">
        <v>87</v>
      </c>
      <c r="I11" s="42">
        <f>I9+7</f>
        <v>43568</v>
      </c>
      <c r="J11" s="41" t="s">
        <v>86</v>
      </c>
      <c r="K11" s="119">
        <f t="shared" si="2"/>
        <v>43578</v>
      </c>
      <c r="L11" s="41" t="s">
        <v>108</v>
      </c>
      <c r="M11" s="119">
        <f t="shared" si="2"/>
        <v>43581</v>
      </c>
      <c r="N11" t="s">
        <v>106</v>
      </c>
      <c r="O11" s="42">
        <f>O9+7</f>
        <v>43565</v>
      </c>
      <c r="P11" s="42" t="s">
        <v>41</v>
      </c>
      <c r="Q11" s="41" t="s">
        <v>108</v>
      </c>
      <c r="R11" s="119">
        <f>R9+7</f>
        <v>43567</v>
      </c>
    </row>
    <row r="12" spans="1:18" x14ac:dyDescent="0.3">
      <c r="A12" s="118" t="s">
        <v>139</v>
      </c>
      <c r="B12" s="41" t="s">
        <v>62</v>
      </c>
      <c r="C12" s="42">
        <f t="shared" si="1"/>
        <v>43570</v>
      </c>
      <c r="D12" s="48"/>
      <c r="E12" s="48"/>
      <c r="F12" s="48"/>
      <c r="G12" s="43">
        <f t="shared" si="0"/>
        <v>0</v>
      </c>
      <c r="H12" t="s">
        <v>86</v>
      </c>
      <c r="I12" s="42">
        <f t="shared" ref="I12:I33" si="3">I10+7</f>
        <v>43571</v>
      </c>
      <c r="J12" s="41" t="s">
        <v>86</v>
      </c>
      <c r="K12" s="119">
        <f t="shared" si="2"/>
        <v>43585</v>
      </c>
      <c r="L12" s="41" t="s">
        <v>108</v>
      </c>
      <c r="M12" s="119">
        <f t="shared" si="2"/>
        <v>43588</v>
      </c>
      <c r="N12" t="s">
        <v>62</v>
      </c>
      <c r="O12" s="42">
        <f>O10+7</f>
        <v>43570</v>
      </c>
      <c r="P12" s="42" t="s">
        <v>6</v>
      </c>
      <c r="Q12" s="41" t="s">
        <v>62</v>
      </c>
      <c r="R12" s="119">
        <f>R10+7</f>
        <v>43570</v>
      </c>
    </row>
    <row r="13" spans="1:18" x14ac:dyDescent="0.3">
      <c r="A13" s="118" t="s">
        <v>139</v>
      </c>
      <c r="B13" s="41" t="s">
        <v>63</v>
      </c>
      <c r="C13" s="42">
        <f t="shared" si="1"/>
        <v>43573</v>
      </c>
      <c r="D13" s="48"/>
      <c r="E13" s="48"/>
      <c r="F13" s="48"/>
      <c r="G13" s="43">
        <f t="shared" si="0"/>
        <v>0</v>
      </c>
      <c r="H13" t="s">
        <v>87</v>
      </c>
      <c r="I13" s="42">
        <f t="shared" si="3"/>
        <v>43575</v>
      </c>
      <c r="J13" s="41" t="s">
        <v>86</v>
      </c>
      <c r="K13" s="119">
        <f t="shared" si="2"/>
        <v>43592</v>
      </c>
      <c r="L13" s="41" t="s">
        <v>108</v>
      </c>
      <c r="M13" s="119">
        <f t="shared" si="2"/>
        <v>43595</v>
      </c>
      <c r="N13" t="s">
        <v>106</v>
      </c>
      <c r="O13" s="42">
        <f>O11+7</f>
        <v>43572</v>
      </c>
      <c r="P13" s="42" t="s">
        <v>6</v>
      </c>
      <c r="Q13" s="41" t="s">
        <v>108</v>
      </c>
      <c r="R13" s="119">
        <f t="shared" ref="R13:R33" si="4">R11+7</f>
        <v>43574</v>
      </c>
    </row>
    <row r="14" spans="1:18" x14ac:dyDescent="0.3">
      <c r="A14" s="118" t="s">
        <v>139</v>
      </c>
      <c r="B14" s="41" t="s">
        <v>62</v>
      </c>
      <c r="C14" s="42">
        <f t="shared" si="1"/>
        <v>43577</v>
      </c>
      <c r="D14" s="48"/>
      <c r="E14" s="48"/>
      <c r="F14" s="48"/>
      <c r="G14" s="43">
        <f t="shared" si="0"/>
        <v>0</v>
      </c>
      <c r="H14" t="s">
        <v>86</v>
      </c>
      <c r="I14" s="42">
        <f t="shared" si="3"/>
        <v>43578</v>
      </c>
      <c r="J14" s="41" t="s">
        <v>86</v>
      </c>
      <c r="K14" s="119">
        <f t="shared" si="2"/>
        <v>43599</v>
      </c>
      <c r="L14" s="41" t="s">
        <v>108</v>
      </c>
      <c r="M14" s="119">
        <f t="shared" si="2"/>
        <v>43602</v>
      </c>
      <c r="N14" t="s">
        <v>62</v>
      </c>
      <c r="O14" s="42">
        <f t="shared" ref="O14:O33" si="5">O12+7</f>
        <v>43577</v>
      </c>
      <c r="P14" s="42" t="s">
        <v>2</v>
      </c>
      <c r="Q14" s="41" t="s">
        <v>62</v>
      </c>
      <c r="R14" s="119">
        <f t="shared" si="4"/>
        <v>43577</v>
      </c>
    </row>
    <row r="15" spans="1:18" x14ac:dyDescent="0.3">
      <c r="A15" s="118" t="s">
        <v>139</v>
      </c>
      <c r="B15" s="41" t="s">
        <v>63</v>
      </c>
      <c r="C15" s="42">
        <f t="shared" si="1"/>
        <v>43580</v>
      </c>
      <c r="D15" s="48"/>
      <c r="E15" s="48"/>
      <c r="F15" s="48"/>
      <c r="G15" s="43">
        <f t="shared" si="0"/>
        <v>0</v>
      </c>
      <c r="H15" t="s">
        <v>87</v>
      </c>
      <c r="I15" s="42">
        <f t="shared" si="3"/>
        <v>43582</v>
      </c>
      <c r="J15" s="41" t="s">
        <v>86</v>
      </c>
      <c r="K15" s="119">
        <f t="shared" si="2"/>
        <v>43606</v>
      </c>
      <c r="L15" s="41" t="s">
        <v>108</v>
      </c>
      <c r="M15" s="119">
        <f t="shared" si="2"/>
        <v>43609</v>
      </c>
      <c r="N15" t="s">
        <v>106</v>
      </c>
      <c r="O15" s="42">
        <f t="shared" si="5"/>
        <v>43579</v>
      </c>
      <c r="P15" s="42" t="s">
        <v>2</v>
      </c>
      <c r="Q15" s="41" t="s">
        <v>108</v>
      </c>
      <c r="R15" s="119">
        <f t="shared" si="4"/>
        <v>43581</v>
      </c>
    </row>
    <row r="16" spans="1:18" x14ac:dyDescent="0.3">
      <c r="A16" s="118"/>
      <c r="B16" s="41" t="s">
        <v>62</v>
      </c>
      <c r="C16" s="42">
        <f t="shared" si="1"/>
        <v>43584</v>
      </c>
      <c r="D16" s="48">
        <v>1</v>
      </c>
      <c r="E16" s="48">
        <v>1</v>
      </c>
      <c r="F16" s="48">
        <v>1</v>
      </c>
      <c r="G16" s="43">
        <f t="shared" si="0"/>
        <v>3</v>
      </c>
      <c r="H16" t="s">
        <v>86</v>
      </c>
      <c r="I16" s="42">
        <f t="shared" si="3"/>
        <v>43585</v>
      </c>
      <c r="J16" s="41" t="s">
        <v>86</v>
      </c>
      <c r="K16" s="119">
        <f t="shared" si="2"/>
        <v>43613</v>
      </c>
      <c r="L16" s="41" t="s">
        <v>108</v>
      </c>
      <c r="M16" s="119">
        <f t="shared" si="2"/>
        <v>43616</v>
      </c>
      <c r="N16" t="s">
        <v>62</v>
      </c>
      <c r="O16" s="42">
        <f t="shared" si="5"/>
        <v>43584</v>
      </c>
      <c r="P16" s="42" t="s">
        <v>5</v>
      </c>
      <c r="Q16" s="41" t="s">
        <v>62</v>
      </c>
      <c r="R16" s="119">
        <f t="shared" si="4"/>
        <v>43584</v>
      </c>
    </row>
    <row r="17" spans="1:18" x14ac:dyDescent="0.3">
      <c r="A17" s="118"/>
      <c r="B17" s="41" t="s">
        <v>63</v>
      </c>
      <c r="C17" s="42">
        <f t="shared" si="1"/>
        <v>43587</v>
      </c>
      <c r="D17" s="48">
        <v>1</v>
      </c>
      <c r="E17" s="48">
        <v>1</v>
      </c>
      <c r="F17" s="48">
        <v>1</v>
      </c>
      <c r="G17" s="43">
        <f t="shared" si="0"/>
        <v>3</v>
      </c>
      <c r="H17" t="s">
        <v>87</v>
      </c>
      <c r="I17" s="42">
        <f t="shared" si="3"/>
        <v>43589</v>
      </c>
      <c r="J17" s="41" t="s">
        <v>86</v>
      </c>
      <c r="K17" s="119">
        <f t="shared" si="2"/>
        <v>43620</v>
      </c>
      <c r="L17" s="41" t="s">
        <v>108</v>
      </c>
      <c r="M17" s="119">
        <f t="shared" si="2"/>
        <v>43623</v>
      </c>
      <c r="N17" t="s">
        <v>106</v>
      </c>
      <c r="O17" s="42">
        <f t="shared" si="5"/>
        <v>43586</v>
      </c>
      <c r="P17" s="42" t="s">
        <v>5</v>
      </c>
      <c r="Q17" s="41" t="s">
        <v>108</v>
      </c>
      <c r="R17" s="119">
        <f t="shared" si="4"/>
        <v>43588</v>
      </c>
    </row>
    <row r="18" spans="1:18" x14ac:dyDescent="0.3">
      <c r="A18" s="118"/>
      <c r="B18" s="41" t="s">
        <v>62</v>
      </c>
      <c r="C18" s="42">
        <f t="shared" si="1"/>
        <v>43591</v>
      </c>
      <c r="D18" s="48">
        <v>1</v>
      </c>
      <c r="E18" s="48">
        <v>1</v>
      </c>
      <c r="F18" s="48">
        <v>1</v>
      </c>
      <c r="G18" s="43">
        <f t="shared" si="0"/>
        <v>3</v>
      </c>
      <c r="H18" t="s">
        <v>86</v>
      </c>
      <c r="I18" s="42">
        <f t="shared" si="3"/>
        <v>43592</v>
      </c>
      <c r="J18" s="41" t="s">
        <v>86</v>
      </c>
      <c r="K18" s="119">
        <f t="shared" si="2"/>
        <v>43627</v>
      </c>
      <c r="L18" s="41" t="s">
        <v>108</v>
      </c>
      <c r="M18" s="119">
        <f t="shared" si="2"/>
        <v>43630</v>
      </c>
      <c r="N18" t="s">
        <v>62</v>
      </c>
      <c r="O18" s="42">
        <f t="shared" si="5"/>
        <v>43591</v>
      </c>
      <c r="P18" s="42" t="s">
        <v>41</v>
      </c>
      <c r="Q18" s="41" t="s">
        <v>62</v>
      </c>
      <c r="R18" s="119">
        <f t="shared" si="4"/>
        <v>43591</v>
      </c>
    </row>
    <row r="19" spans="1:18" x14ac:dyDescent="0.3">
      <c r="A19" s="118"/>
      <c r="B19" s="41" t="s">
        <v>63</v>
      </c>
      <c r="C19" s="42">
        <f t="shared" si="1"/>
        <v>43594</v>
      </c>
      <c r="D19" s="48">
        <v>1</v>
      </c>
      <c r="E19" s="48">
        <v>1</v>
      </c>
      <c r="F19" s="48">
        <v>1</v>
      </c>
      <c r="G19" s="43">
        <f t="shared" si="0"/>
        <v>3</v>
      </c>
      <c r="H19" t="s">
        <v>87</v>
      </c>
      <c r="I19" s="42">
        <f t="shared" si="3"/>
        <v>43596</v>
      </c>
      <c r="J19" s="41" t="s">
        <v>86</v>
      </c>
      <c r="K19" s="119">
        <f t="shared" si="2"/>
        <v>43634</v>
      </c>
      <c r="L19" s="41" t="s">
        <v>108</v>
      </c>
      <c r="M19" s="119">
        <f t="shared" si="2"/>
        <v>43637</v>
      </c>
      <c r="N19" t="s">
        <v>106</v>
      </c>
      <c r="O19" s="42">
        <f t="shared" si="5"/>
        <v>43593</v>
      </c>
      <c r="P19" s="42" t="s">
        <v>41</v>
      </c>
      <c r="Q19" s="41" t="s">
        <v>108</v>
      </c>
      <c r="R19" s="119">
        <f t="shared" si="4"/>
        <v>43595</v>
      </c>
    </row>
    <row r="20" spans="1:18" x14ac:dyDescent="0.3">
      <c r="A20" s="118"/>
      <c r="B20" s="41" t="s">
        <v>62</v>
      </c>
      <c r="C20" s="42">
        <f t="shared" si="1"/>
        <v>43598</v>
      </c>
      <c r="D20" s="48">
        <v>1</v>
      </c>
      <c r="E20" s="48">
        <v>1</v>
      </c>
      <c r="F20" s="48">
        <v>1</v>
      </c>
      <c r="G20" s="43">
        <f t="shared" si="0"/>
        <v>3</v>
      </c>
      <c r="H20" t="s">
        <v>86</v>
      </c>
      <c r="I20" s="42">
        <f t="shared" si="3"/>
        <v>43599</v>
      </c>
      <c r="J20" s="41" t="s">
        <v>86</v>
      </c>
      <c r="K20" s="119">
        <f t="shared" si="2"/>
        <v>43641</v>
      </c>
      <c r="L20" s="41" t="s">
        <v>108</v>
      </c>
      <c r="M20" s="119">
        <f t="shared" si="2"/>
        <v>43644</v>
      </c>
      <c r="N20" t="s">
        <v>62</v>
      </c>
      <c r="O20" s="42">
        <f t="shared" si="5"/>
        <v>43598</v>
      </c>
      <c r="P20" s="42" t="s">
        <v>6</v>
      </c>
      <c r="Q20" s="41" t="s">
        <v>62</v>
      </c>
      <c r="R20" s="119">
        <f t="shared" si="4"/>
        <v>43598</v>
      </c>
    </row>
    <row r="21" spans="1:18" x14ac:dyDescent="0.3">
      <c r="A21" s="118"/>
      <c r="B21" s="41" t="s">
        <v>63</v>
      </c>
      <c r="C21" s="42">
        <f t="shared" si="1"/>
        <v>43601</v>
      </c>
      <c r="D21" s="48">
        <v>1</v>
      </c>
      <c r="E21" s="48">
        <v>1</v>
      </c>
      <c r="F21" s="48">
        <v>1</v>
      </c>
      <c r="G21" s="43">
        <f t="shared" si="0"/>
        <v>3</v>
      </c>
      <c r="H21" t="s">
        <v>87</v>
      </c>
      <c r="I21" s="42">
        <f t="shared" si="3"/>
        <v>43603</v>
      </c>
      <c r="J21" s="41"/>
      <c r="K21" s="119"/>
      <c r="L21" s="41"/>
      <c r="M21" s="119"/>
      <c r="N21" t="s">
        <v>106</v>
      </c>
      <c r="O21" s="42">
        <f t="shared" si="5"/>
        <v>43600</v>
      </c>
      <c r="P21" s="42" t="s">
        <v>6</v>
      </c>
      <c r="Q21" s="41" t="s">
        <v>108</v>
      </c>
      <c r="R21" s="119">
        <f t="shared" si="4"/>
        <v>43602</v>
      </c>
    </row>
    <row r="22" spans="1:18" x14ac:dyDescent="0.3">
      <c r="A22" s="118"/>
      <c r="B22" s="41" t="s">
        <v>62</v>
      </c>
      <c r="C22" s="42">
        <f t="shared" si="1"/>
        <v>43605</v>
      </c>
      <c r="D22" s="48">
        <v>1</v>
      </c>
      <c r="E22" s="48">
        <v>1</v>
      </c>
      <c r="F22" s="48">
        <v>1</v>
      </c>
      <c r="G22" s="43">
        <f t="shared" si="0"/>
        <v>3</v>
      </c>
      <c r="H22" t="s">
        <v>86</v>
      </c>
      <c r="I22" s="42">
        <f t="shared" si="3"/>
        <v>43606</v>
      </c>
      <c r="J22" s="41"/>
      <c r="K22" s="119"/>
      <c r="L22" s="41"/>
      <c r="M22" s="119"/>
      <c r="N22" t="s">
        <v>62</v>
      </c>
      <c r="O22" s="42">
        <f t="shared" si="5"/>
        <v>43605</v>
      </c>
      <c r="P22" s="42" t="s">
        <v>2</v>
      </c>
      <c r="Q22" s="41" t="s">
        <v>62</v>
      </c>
      <c r="R22" s="119">
        <f>R20+7</f>
        <v>43605</v>
      </c>
    </row>
    <row r="23" spans="1:18" x14ac:dyDescent="0.3">
      <c r="A23" s="118"/>
      <c r="B23" s="41" t="s">
        <v>63</v>
      </c>
      <c r="C23" s="42">
        <f t="shared" si="1"/>
        <v>43608</v>
      </c>
      <c r="D23" s="48">
        <v>1</v>
      </c>
      <c r="E23" s="48">
        <v>1</v>
      </c>
      <c r="F23" s="48">
        <v>1</v>
      </c>
      <c r="G23" s="43">
        <f t="shared" si="0"/>
        <v>3</v>
      </c>
      <c r="H23" t="s">
        <v>87</v>
      </c>
      <c r="I23" s="42">
        <f t="shared" si="3"/>
        <v>43610</v>
      </c>
      <c r="J23" s="41"/>
      <c r="K23" s="119"/>
      <c r="L23" s="41"/>
      <c r="M23" s="119"/>
      <c r="N23" t="s">
        <v>106</v>
      </c>
      <c r="O23" s="42">
        <f t="shared" si="5"/>
        <v>43607</v>
      </c>
      <c r="P23" s="42" t="s">
        <v>2</v>
      </c>
      <c r="Q23" s="41" t="s">
        <v>108</v>
      </c>
      <c r="R23" s="119">
        <f t="shared" si="4"/>
        <v>43609</v>
      </c>
    </row>
    <row r="24" spans="1:18" x14ac:dyDescent="0.3">
      <c r="A24" s="118"/>
      <c r="B24" s="41" t="s">
        <v>62</v>
      </c>
      <c r="C24" s="42">
        <f t="shared" si="1"/>
        <v>43612</v>
      </c>
      <c r="D24" s="48">
        <v>1</v>
      </c>
      <c r="E24" s="48">
        <v>1</v>
      </c>
      <c r="F24" s="48">
        <v>1</v>
      </c>
      <c r="G24" s="43">
        <f t="shared" si="0"/>
        <v>3</v>
      </c>
      <c r="H24" t="s">
        <v>86</v>
      </c>
      <c r="I24" s="42">
        <f t="shared" si="3"/>
        <v>43613</v>
      </c>
      <c r="J24" s="41"/>
      <c r="K24" s="119"/>
      <c r="L24" s="41"/>
      <c r="M24" s="119"/>
      <c r="N24" t="s">
        <v>62</v>
      </c>
      <c r="O24" s="42">
        <f t="shared" si="5"/>
        <v>43612</v>
      </c>
      <c r="P24" s="42" t="s">
        <v>5</v>
      </c>
      <c r="Q24" s="41" t="s">
        <v>62</v>
      </c>
      <c r="R24" s="119">
        <f t="shared" si="4"/>
        <v>43612</v>
      </c>
    </row>
    <row r="25" spans="1:18" x14ac:dyDescent="0.3">
      <c r="A25" s="118" t="s">
        <v>139</v>
      </c>
      <c r="B25" s="41" t="s">
        <v>63</v>
      </c>
      <c r="C25" s="42">
        <f t="shared" si="1"/>
        <v>43615</v>
      </c>
      <c r="D25" s="48"/>
      <c r="E25" s="48"/>
      <c r="F25" s="48"/>
      <c r="G25" s="43">
        <f t="shared" si="0"/>
        <v>0</v>
      </c>
      <c r="H25" t="s">
        <v>87</v>
      </c>
      <c r="I25" s="42">
        <f t="shared" si="3"/>
        <v>43617</v>
      </c>
      <c r="J25" s="41"/>
      <c r="K25" s="119"/>
      <c r="L25" s="41"/>
      <c r="M25" s="119"/>
      <c r="N25" t="s">
        <v>106</v>
      </c>
      <c r="O25" s="42">
        <f t="shared" si="5"/>
        <v>43614</v>
      </c>
      <c r="P25" s="42" t="s">
        <v>5</v>
      </c>
      <c r="Q25" s="41" t="s">
        <v>108</v>
      </c>
      <c r="R25" s="119">
        <f t="shared" si="4"/>
        <v>43616</v>
      </c>
    </row>
    <row r="26" spans="1:18" x14ac:dyDescent="0.3">
      <c r="A26" s="41"/>
      <c r="B26" s="41" t="s">
        <v>62</v>
      </c>
      <c r="C26" s="42">
        <f>C24+7</f>
        <v>43619</v>
      </c>
      <c r="D26" s="48">
        <v>1</v>
      </c>
      <c r="E26" s="48">
        <v>1</v>
      </c>
      <c r="F26" s="48">
        <v>1</v>
      </c>
      <c r="G26" s="43">
        <f t="shared" si="0"/>
        <v>3</v>
      </c>
      <c r="H26" t="s">
        <v>86</v>
      </c>
      <c r="I26" s="42">
        <f t="shared" si="3"/>
        <v>43620</v>
      </c>
      <c r="J26" s="41"/>
      <c r="K26" s="119"/>
      <c r="L26" s="41"/>
      <c r="M26" s="119"/>
      <c r="N26" t="s">
        <v>62</v>
      </c>
      <c r="O26" s="42">
        <f t="shared" si="5"/>
        <v>43619</v>
      </c>
      <c r="P26" s="42" t="s">
        <v>41</v>
      </c>
      <c r="Q26" s="41" t="s">
        <v>62</v>
      </c>
      <c r="R26" s="119">
        <f>R24+7</f>
        <v>43619</v>
      </c>
    </row>
    <row r="27" spans="1:18" x14ac:dyDescent="0.3">
      <c r="A27" s="41"/>
      <c r="B27" s="41" t="s">
        <v>63</v>
      </c>
      <c r="C27" s="42">
        <f t="shared" si="1"/>
        <v>43622</v>
      </c>
      <c r="D27" s="48">
        <v>1</v>
      </c>
      <c r="E27" s="48">
        <v>1</v>
      </c>
      <c r="F27" s="48">
        <v>1</v>
      </c>
      <c r="G27" s="43">
        <f t="shared" si="0"/>
        <v>3</v>
      </c>
      <c r="H27" t="s">
        <v>87</v>
      </c>
      <c r="I27" s="42">
        <f t="shared" si="3"/>
        <v>43624</v>
      </c>
      <c r="J27" s="41"/>
      <c r="K27" s="119"/>
      <c r="L27" s="41"/>
      <c r="M27" s="119"/>
      <c r="N27" t="s">
        <v>106</v>
      </c>
      <c r="O27" s="42">
        <f t="shared" si="5"/>
        <v>43621</v>
      </c>
      <c r="P27" s="42" t="s">
        <v>41</v>
      </c>
      <c r="Q27" s="41" t="s">
        <v>108</v>
      </c>
      <c r="R27" s="119">
        <f t="shared" si="4"/>
        <v>43623</v>
      </c>
    </row>
    <row r="28" spans="1:18" x14ac:dyDescent="0.3">
      <c r="A28" s="41" t="s">
        <v>183</v>
      </c>
      <c r="B28" s="41" t="s">
        <v>62</v>
      </c>
      <c r="C28" s="42">
        <f t="shared" si="1"/>
        <v>43626</v>
      </c>
      <c r="D28" s="48"/>
      <c r="E28" s="48"/>
      <c r="F28" s="48"/>
      <c r="G28" s="43">
        <f t="shared" si="0"/>
        <v>0</v>
      </c>
      <c r="H28" t="s">
        <v>86</v>
      </c>
      <c r="I28" s="42">
        <f t="shared" si="3"/>
        <v>43627</v>
      </c>
      <c r="J28" s="41"/>
      <c r="K28" s="119"/>
      <c r="L28" s="41"/>
      <c r="M28" s="119"/>
      <c r="N28" t="s">
        <v>62</v>
      </c>
      <c r="O28" s="42">
        <f t="shared" si="5"/>
        <v>43626</v>
      </c>
      <c r="P28" s="42" t="s">
        <v>6</v>
      </c>
      <c r="Q28" s="41" t="s">
        <v>62</v>
      </c>
      <c r="R28" s="119">
        <f t="shared" si="4"/>
        <v>43626</v>
      </c>
    </row>
    <row r="29" spans="1:18" x14ac:dyDescent="0.3">
      <c r="A29" s="41"/>
      <c r="B29" s="41" t="s">
        <v>63</v>
      </c>
      <c r="C29" s="42">
        <f t="shared" ref="C29:C30" si="6">C27+7</f>
        <v>43629</v>
      </c>
      <c r="D29" s="48">
        <v>1</v>
      </c>
      <c r="E29" s="48">
        <v>1</v>
      </c>
      <c r="F29" s="48">
        <v>1</v>
      </c>
      <c r="G29" s="43">
        <f t="shared" si="0"/>
        <v>3</v>
      </c>
      <c r="H29" t="s">
        <v>87</v>
      </c>
      <c r="I29" s="42">
        <f t="shared" si="3"/>
        <v>43631</v>
      </c>
      <c r="J29" s="41"/>
      <c r="K29" s="119"/>
      <c r="L29" s="41"/>
      <c r="M29" s="119"/>
      <c r="N29" t="s">
        <v>106</v>
      </c>
      <c r="O29" s="42">
        <f t="shared" si="5"/>
        <v>43628</v>
      </c>
      <c r="P29" s="42" t="s">
        <v>6</v>
      </c>
      <c r="Q29" s="41" t="s">
        <v>108</v>
      </c>
      <c r="R29" s="119">
        <f t="shared" si="4"/>
        <v>43630</v>
      </c>
    </row>
    <row r="30" spans="1:18" x14ac:dyDescent="0.3">
      <c r="A30" s="41"/>
      <c r="B30" s="41" t="s">
        <v>62</v>
      </c>
      <c r="C30" s="42">
        <f t="shared" si="6"/>
        <v>43633</v>
      </c>
      <c r="D30" s="48">
        <v>1</v>
      </c>
      <c r="E30" s="48">
        <v>1</v>
      </c>
      <c r="F30" s="48">
        <v>1</v>
      </c>
      <c r="G30" s="43">
        <f t="shared" si="0"/>
        <v>3</v>
      </c>
      <c r="H30" t="s">
        <v>86</v>
      </c>
      <c r="I30" s="42">
        <f t="shared" si="3"/>
        <v>43634</v>
      </c>
      <c r="J30" s="41"/>
      <c r="K30" s="119"/>
      <c r="L30" s="41"/>
      <c r="M30" s="119"/>
      <c r="N30" t="s">
        <v>62</v>
      </c>
      <c r="O30" s="42">
        <f t="shared" si="5"/>
        <v>43633</v>
      </c>
      <c r="P30" s="42" t="s">
        <v>2</v>
      </c>
      <c r="Q30" s="41" t="s">
        <v>62</v>
      </c>
      <c r="R30" s="119">
        <f t="shared" si="4"/>
        <v>43633</v>
      </c>
    </row>
    <row r="31" spans="1:18" x14ac:dyDescent="0.3">
      <c r="A31" s="41"/>
      <c r="B31" s="41" t="s">
        <v>63</v>
      </c>
      <c r="C31" s="42">
        <f>C29+7</f>
        <v>43636</v>
      </c>
      <c r="D31" s="48">
        <v>1</v>
      </c>
      <c r="E31" s="48">
        <v>1</v>
      </c>
      <c r="F31" s="48">
        <v>1</v>
      </c>
      <c r="G31" s="43">
        <f t="shared" si="0"/>
        <v>3</v>
      </c>
      <c r="H31" t="s">
        <v>87</v>
      </c>
      <c r="I31" s="42">
        <f t="shared" si="3"/>
        <v>43638</v>
      </c>
      <c r="J31" s="41"/>
      <c r="K31" s="119"/>
      <c r="L31" s="41"/>
      <c r="M31" s="119"/>
      <c r="N31" t="s">
        <v>106</v>
      </c>
      <c r="O31" s="42">
        <f t="shared" si="5"/>
        <v>43635</v>
      </c>
      <c r="P31" s="42" t="s">
        <v>2</v>
      </c>
      <c r="Q31" s="41" t="s">
        <v>108</v>
      </c>
      <c r="R31" s="119">
        <f t="shared" si="4"/>
        <v>43637</v>
      </c>
    </row>
    <row r="32" spans="1:18" x14ac:dyDescent="0.3">
      <c r="A32" s="41"/>
      <c r="B32" s="41" t="s">
        <v>62</v>
      </c>
      <c r="C32" s="42">
        <f>C30+7</f>
        <v>43640</v>
      </c>
      <c r="D32" s="48">
        <v>1</v>
      </c>
      <c r="E32" s="48">
        <v>1</v>
      </c>
      <c r="F32" s="48">
        <v>1</v>
      </c>
      <c r="G32" s="43">
        <f t="shared" si="0"/>
        <v>3</v>
      </c>
      <c r="H32" t="s">
        <v>86</v>
      </c>
      <c r="I32" s="42">
        <f t="shared" si="3"/>
        <v>43641</v>
      </c>
      <c r="J32" s="41"/>
      <c r="K32" s="119"/>
      <c r="L32" s="41"/>
      <c r="M32" s="119"/>
      <c r="N32" t="s">
        <v>62</v>
      </c>
      <c r="O32" s="42">
        <f t="shared" si="5"/>
        <v>43640</v>
      </c>
      <c r="P32" s="42" t="s">
        <v>5</v>
      </c>
      <c r="Q32" s="41" t="s">
        <v>62</v>
      </c>
      <c r="R32" s="119">
        <f t="shared" si="4"/>
        <v>43640</v>
      </c>
    </row>
    <row r="33" spans="1:18" x14ac:dyDescent="0.3">
      <c r="A33" s="41"/>
      <c r="B33" s="41" t="s">
        <v>63</v>
      </c>
      <c r="C33" s="42">
        <f>C31+7</f>
        <v>43643</v>
      </c>
      <c r="D33" s="48">
        <v>1</v>
      </c>
      <c r="E33" s="48">
        <v>1</v>
      </c>
      <c r="F33" s="48">
        <v>1</v>
      </c>
      <c r="G33" s="43">
        <f t="shared" si="0"/>
        <v>3</v>
      </c>
      <c r="H33" t="s">
        <v>87</v>
      </c>
      <c r="I33" s="42">
        <f t="shared" si="3"/>
        <v>43645</v>
      </c>
      <c r="J33" s="41"/>
      <c r="K33" s="119"/>
      <c r="L33" s="41"/>
      <c r="M33" s="119"/>
      <c r="N33" t="s">
        <v>106</v>
      </c>
      <c r="O33" s="42">
        <f t="shared" si="5"/>
        <v>43642</v>
      </c>
      <c r="P33" s="42" t="s">
        <v>5</v>
      </c>
      <c r="Q33" s="41" t="s">
        <v>108</v>
      </c>
      <c r="R33" s="119">
        <f t="shared" si="4"/>
        <v>43644</v>
      </c>
    </row>
    <row r="34" spans="1:18" x14ac:dyDescent="0.3">
      <c r="A34" s="41"/>
      <c r="B34" s="41"/>
      <c r="C34" s="42"/>
      <c r="G34" s="43">
        <f t="shared" si="0"/>
        <v>0</v>
      </c>
      <c r="J34" s="41"/>
      <c r="K34" s="43"/>
      <c r="L34" s="41"/>
      <c r="M34" s="43"/>
      <c r="O34" s="42"/>
      <c r="Q34" s="41"/>
      <c r="R34" s="43"/>
    </row>
    <row r="35" spans="1:18" x14ac:dyDescent="0.3">
      <c r="A35" s="44"/>
      <c r="B35" s="44"/>
      <c r="C35" s="46"/>
      <c r="D35" s="121">
        <f>SUM(D8:D34)</f>
        <v>20</v>
      </c>
      <c r="E35" s="121">
        <f t="shared" ref="E35:G35" si="7">SUM(E8:E34)</f>
        <v>20</v>
      </c>
      <c r="F35" s="121">
        <f t="shared" si="7"/>
        <v>20</v>
      </c>
      <c r="G35" s="120">
        <f t="shared" si="7"/>
        <v>60</v>
      </c>
      <c r="H35" s="46"/>
      <c r="I35" s="46"/>
      <c r="J35" s="44"/>
      <c r="K35" s="45"/>
      <c r="L35" s="44"/>
      <c r="M35" s="45"/>
      <c r="N35" s="46"/>
      <c r="O35" s="46"/>
      <c r="P35" s="46"/>
      <c r="Q35" s="44"/>
      <c r="R35" s="45"/>
    </row>
  </sheetData>
  <mergeCells count="6">
    <mergeCell ref="N6:P6"/>
    <mergeCell ref="Q6:R6"/>
    <mergeCell ref="B6:G6"/>
    <mergeCell ref="H6:I6"/>
    <mergeCell ref="J6:K6"/>
    <mergeCell ref="L6:M6"/>
  </mergeCells>
  <printOptions gridLines="1"/>
  <pageMargins left="0.25" right="0.25" top="0.75" bottom="0.7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B9:M13"/>
  <sheetViews>
    <sheetView windowProtection="1" topLeftCell="A7" zoomScaleNormal="100" workbookViewId="0">
      <selection activeCell="F9" sqref="F9"/>
    </sheetView>
  </sheetViews>
  <sheetFormatPr baseColWidth="10" defaultColWidth="11.44140625" defaultRowHeight="18" x14ac:dyDescent="0.35"/>
  <cols>
    <col min="1" max="3" width="1.33203125" style="104" customWidth="1"/>
    <col min="4" max="4" width="13.44140625" style="104" bestFit="1" customWidth="1"/>
    <col min="5" max="5" width="35.109375" style="110" bestFit="1" customWidth="1"/>
    <col min="6" max="6" width="15.44140625" style="104" customWidth="1"/>
    <col min="7" max="7" width="11.44140625" style="104"/>
    <col min="8" max="8" width="15.33203125" style="104" bestFit="1" customWidth="1"/>
    <col min="9" max="9" width="18.5546875" style="104" customWidth="1"/>
    <col min="10" max="10" width="11.44140625" style="104"/>
    <col min="11" max="11" width="22" style="104" bestFit="1" customWidth="1"/>
    <col min="12" max="14" width="1.6640625" style="104" customWidth="1"/>
    <col min="15" max="16384" width="11.44140625" style="104"/>
  </cols>
  <sheetData>
    <row r="9" spans="2:13" x14ac:dyDescent="0.35">
      <c r="B9" s="105"/>
      <c r="C9" s="105"/>
      <c r="D9" s="106"/>
      <c r="E9" s="108"/>
      <c r="F9" s="106"/>
      <c r="G9" s="106"/>
      <c r="H9" s="106"/>
      <c r="I9" s="106"/>
      <c r="J9" s="106"/>
      <c r="K9" s="106"/>
      <c r="L9" s="1"/>
      <c r="M9" s="1"/>
    </row>
    <row r="10" spans="2:13" x14ac:dyDescent="0.35">
      <c r="D10" s="107"/>
      <c r="E10" s="109"/>
      <c r="F10" s="107"/>
      <c r="G10" s="107"/>
      <c r="H10" s="107"/>
      <c r="I10" s="107"/>
      <c r="J10" s="107"/>
      <c r="K10" s="107"/>
    </row>
    <row r="11" spans="2:13" x14ac:dyDescent="0.35">
      <c r="D11" s="3"/>
      <c r="E11" s="3"/>
      <c r="F11" s="3"/>
      <c r="G11" s="3"/>
      <c r="H11" s="3"/>
      <c r="I11" s="3"/>
      <c r="J11" s="3"/>
      <c r="K11" s="3"/>
    </row>
    <row r="12" spans="2:13" x14ac:dyDescent="0.35">
      <c r="D12" s="3"/>
      <c r="E12" s="3"/>
      <c r="F12" s="3"/>
      <c r="G12" s="3"/>
      <c r="H12" s="3"/>
      <c r="I12" s="3"/>
      <c r="J12" s="3"/>
      <c r="K12" s="3"/>
    </row>
    <row r="13" spans="2:13" x14ac:dyDescent="0.35">
      <c r="E13" s="104"/>
    </row>
  </sheetData>
  <printOptions horizontalCentered="1" verticalCentered="1"/>
  <pageMargins left="0" right="0" top="0" bottom="0" header="0" footer="0"/>
  <pageSetup paperSize="9" scale="57" orientation="portrait" r:id="rId1"/>
  <headerFooter>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8:M39"/>
  <sheetViews>
    <sheetView windowProtection="1" workbookViewId="0"/>
  </sheetViews>
  <sheetFormatPr baseColWidth="10" defaultRowHeight="14.4" x14ac:dyDescent="0.3"/>
  <cols>
    <col min="1" max="3" width="2" customWidth="1"/>
    <col min="4" max="4" width="18.5546875" customWidth="1"/>
    <col min="5" max="5" width="26.109375" customWidth="1"/>
    <col min="6" max="6" width="12.5546875" bestFit="1" customWidth="1"/>
    <col min="7" max="7" width="24.88671875" customWidth="1"/>
    <col min="8" max="8" width="12" bestFit="1" customWidth="1"/>
    <col min="9" max="9" width="32.44140625" bestFit="1" customWidth="1"/>
    <col min="10" max="10" width="12.5546875" bestFit="1" customWidth="1"/>
    <col min="11" max="13" width="1.6640625" customWidth="1"/>
  </cols>
  <sheetData>
    <row r="8" spans="2:13" ht="17.399999999999999" x14ac:dyDescent="0.3">
      <c r="D8" s="1"/>
      <c r="E8" s="1"/>
      <c r="F8" s="1"/>
      <c r="G8" s="1"/>
      <c r="H8" s="1"/>
      <c r="I8" s="1"/>
      <c r="J8" s="1"/>
      <c r="K8" s="1"/>
      <c r="L8" s="1"/>
    </row>
    <row r="9" spans="2:13" ht="17.399999999999999" x14ac:dyDescent="0.3">
      <c r="B9" s="117"/>
      <c r="C9" s="427" t="s">
        <v>149</v>
      </c>
      <c r="D9" s="243"/>
      <c r="E9" s="243"/>
      <c r="F9" s="243"/>
      <c r="G9" s="243"/>
      <c r="H9" s="428"/>
      <c r="I9" s="428"/>
      <c r="J9" s="428"/>
      <c r="K9" s="135"/>
      <c r="M9" s="135"/>
    </row>
    <row r="10" spans="2:13" ht="21" x14ac:dyDescent="0.4">
      <c r="B10" s="60"/>
      <c r="C10" s="48"/>
      <c r="D10" s="48"/>
      <c r="E10" s="48"/>
      <c r="F10" s="48"/>
      <c r="G10" s="48"/>
      <c r="H10" s="48"/>
      <c r="I10" s="48"/>
      <c r="J10" s="48"/>
      <c r="K10" s="2"/>
      <c r="L10" s="2"/>
    </row>
    <row r="11" spans="2:13" s="5" customFormat="1" ht="30" customHeight="1" x14ac:dyDescent="0.25">
      <c r="B11" s="138"/>
      <c r="C11" s="426" t="s">
        <v>120</v>
      </c>
      <c r="D11" s="243"/>
      <c r="E11" s="243"/>
      <c r="F11" s="243"/>
      <c r="G11" s="243"/>
      <c r="H11" s="243"/>
      <c r="I11" s="243"/>
      <c r="J11" s="243"/>
      <c r="K11" s="138"/>
    </row>
    <row r="12" spans="2:13" ht="36.75" customHeight="1" x14ac:dyDescent="0.3">
      <c r="D12" s="1"/>
      <c r="E12" s="1"/>
      <c r="F12" s="1"/>
      <c r="G12" s="1"/>
      <c r="H12" s="1"/>
      <c r="I12" s="1"/>
      <c r="J12" s="1"/>
      <c r="K12" s="1"/>
      <c r="L12" s="1"/>
    </row>
    <row r="13" spans="2:13" ht="17.399999999999999" x14ac:dyDescent="0.3">
      <c r="B13" s="137"/>
      <c r="C13" s="429" t="s">
        <v>119</v>
      </c>
      <c r="D13" s="243"/>
      <c r="E13" s="243"/>
      <c r="F13" s="243"/>
      <c r="G13" s="243"/>
      <c r="H13" s="243"/>
      <c r="I13" s="243"/>
      <c r="J13" s="243"/>
      <c r="K13" s="3"/>
      <c r="L13" s="3"/>
    </row>
    <row r="14" spans="2:13" ht="17.399999999999999" x14ac:dyDescent="0.3">
      <c r="B14" s="137"/>
      <c r="C14" s="429" t="s">
        <v>150</v>
      </c>
      <c r="D14" s="243"/>
      <c r="E14" s="243"/>
      <c r="F14" s="243"/>
      <c r="G14" s="243"/>
      <c r="H14" s="243"/>
      <c r="I14" s="243"/>
      <c r="J14" s="243"/>
      <c r="K14" s="3"/>
      <c r="L14" s="3"/>
    </row>
    <row r="16" spans="2:13" ht="39.9" customHeight="1" x14ac:dyDescent="0.4">
      <c r="B16" s="53"/>
      <c r="C16" s="48"/>
      <c r="D16" s="346"/>
      <c r="E16" s="428"/>
      <c r="F16" s="428"/>
      <c r="G16" s="428"/>
      <c r="H16" s="428"/>
      <c r="I16" s="428"/>
      <c r="J16" s="428"/>
      <c r="K16" s="52"/>
      <c r="L16" s="52"/>
    </row>
    <row r="17" spans="2:13" ht="39.9" customHeight="1" x14ac:dyDescent="0.4">
      <c r="B17" s="53"/>
      <c r="C17" s="48"/>
      <c r="D17" s="48"/>
      <c r="E17" s="48"/>
      <c r="F17" s="48"/>
      <c r="H17" s="48"/>
      <c r="I17" s="48"/>
      <c r="J17" s="48"/>
      <c r="K17" s="52"/>
      <c r="L17" s="52"/>
    </row>
    <row r="18" spans="2:13" ht="39.9" customHeight="1" x14ac:dyDescent="0.4">
      <c r="B18" s="53"/>
      <c r="C18" s="48"/>
      <c r="D18" s="48"/>
      <c r="E18" s="48"/>
      <c r="F18" s="48"/>
      <c r="G18" s="48"/>
      <c r="H18" s="48"/>
      <c r="I18" s="48"/>
      <c r="J18" s="48"/>
      <c r="K18" s="52"/>
      <c r="L18" s="52"/>
    </row>
    <row r="19" spans="2:13" ht="24.9" customHeight="1" x14ac:dyDescent="0.3">
      <c r="D19" s="52"/>
      <c r="E19" s="52"/>
      <c r="F19" s="52"/>
    </row>
    <row r="20" spans="2:13" ht="24.9" customHeight="1" x14ac:dyDescent="0.3">
      <c r="B20" s="139"/>
      <c r="C20" s="346" t="s">
        <v>128</v>
      </c>
      <c r="D20" s="243"/>
      <c r="E20" s="243"/>
      <c r="F20" s="243"/>
      <c r="G20" s="243"/>
      <c r="H20" s="243"/>
      <c r="I20" s="243"/>
      <c r="J20" s="243"/>
      <c r="K20" s="49"/>
      <c r="L20" s="49"/>
      <c r="M20" s="49"/>
    </row>
    <row r="21" spans="2:13" ht="24.9" customHeight="1" x14ac:dyDescent="0.3">
      <c r="B21" s="139"/>
      <c r="C21" s="346" t="s">
        <v>129</v>
      </c>
      <c r="D21" s="243"/>
      <c r="E21" s="243"/>
      <c r="F21" s="243"/>
      <c r="G21" s="243"/>
      <c r="H21" s="243"/>
      <c r="I21" s="243"/>
      <c r="J21" s="243"/>
      <c r="K21" s="49"/>
      <c r="L21" s="49"/>
      <c r="M21" s="49"/>
    </row>
    <row r="22" spans="2:13" ht="24.9" customHeight="1" x14ac:dyDescent="0.3">
      <c r="B22" s="139"/>
      <c r="C22" s="346" t="s">
        <v>130</v>
      </c>
      <c r="D22" s="243"/>
      <c r="E22" s="243"/>
      <c r="F22" s="243"/>
      <c r="G22" s="243"/>
      <c r="H22" s="243"/>
      <c r="I22" s="243"/>
      <c r="J22" s="243"/>
      <c r="K22" s="49"/>
      <c r="L22" s="49"/>
      <c r="M22" s="49"/>
    </row>
    <row r="23" spans="2:13" ht="24.9" customHeight="1" x14ac:dyDescent="0.3">
      <c r="B23" s="139"/>
      <c r="C23" s="346" t="s">
        <v>131</v>
      </c>
      <c r="D23" s="243"/>
      <c r="E23" s="243"/>
      <c r="F23" s="243"/>
      <c r="G23" s="243"/>
      <c r="H23" s="243"/>
      <c r="I23" s="243"/>
      <c r="J23" s="243"/>
      <c r="K23" s="49"/>
      <c r="L23" s="49"/>
      <c r="M23" s="49"/>
    </row>
    <row r="24" spans="2:13" ht="24.9" customHeight="1" x14ac:dyDescent="0.3">
      <c r="B24" s="139"/>
      <c r="C24" s="346" t="s">
        <v>132</v>
      </c>
      <c r="D24" s="243"/>
      <c r="E24" s="243"/>
      <c r="F24" s="243"/>
      <c r="G24" s="243"/>
      <c r="H24" s="243"/>
      <c r="I24" s="243"/>
      <c r="J24" s="243"/>
      <c r="K24" s="49"/>
      <c r="L24" s="49"/>
      <c r="M24" s="49"/>
    </row>
    <row r="25" spans="2:13" ht="24.9" customHeight="1" x14ac:dyDescent="0.3">
      <c r="B25" s="139"/>
      <c r="C25" s="346" t="s">
        <v>133</v>
      </c>
      <c r="D25" s="243"/>
      <c r="E25" s="243"/>
      <c r="F25" s="243"/>
      <c r="G25" s="243"/>
      <c r="H25" s="243"/>
      <c r="I25" s="243"/>
      <c r="J25" s="243"/>
      <c r="K25" s="49"/>
      <c r="L25" s="49"/>
      <c r="M25" s="49"/>
    </row>
    <row r="26" spans="2:13" ht="24.9" customHeight="1" x14ac:dyDescent="0.3">
      <c r="B26" s="49"/>
      <c r="K26" s="49"/>
      <c r="L26" s="49"/>
      <c r="M26" s="49"/>
    </row>
    <row r="27" spans="2:13" ht="21.9" customHeight="1" x14ac:dyDescent="0.3">
      <c r="B27" s="140"/>
      <c r="C27" s="424" t="s">
        <v>134</v>
      </c>
      <c r="D27" s="243"/>
      <c r="E27" s="243"/>
      <c r="F27" s="243"/>
      <c r="G27" s="243"/>
      <c r="H27" s="243"/>
      <c r="I27" s="243"/>
      <c r="J27" s="243"/>
      <c r="K27" s="114"/>
      <c r="L27" s="114"/>
      <c r="M27" s="114"/>
    </row>
    <row r="28" spans="2:13" ht="21.9" customHeight="1" x14ac:dyDescent="0.3">
      <c r="B28" s="140"/>
      <c r="C28" s="424" t="s">
        <v>135</v>
      </c>
      <c r="D28" s="243"/>
      <c r="E28" s="243"/>
      <c r="F28" s="243"/>
      <c r="G28" s="243"/>
      <c r="H28" s="243"/>
      <c r="I28" s="243"/>
      <c r="J28" s="243"/>
      <c r="K28" s="114"/>
      <c r="L28" s="114"/>
      <c r="M28" s="114"/>
    </row>
    <row r="29" spans="2:13" ht="21.9" customHeight="1" x14ac:dyDescent="0.3">
      <c r="B29" s="140"/>
      <c r="C29" s="424" t="s">
        <v>136</v>
      </c>
      <c r="D29" s="243"/>
      <c r="E29" s="243"/>
      <c r="F29" s="243"/>
      <c r="G29" s="243"/>
      <c r="H29" s="243"/>
      <c r="I29" s="243"/>
      <c r="J29" s="243"/>
      <c r="K29" s="114"/>
      <c r="L29" s="114"/>
      <c r="M29" s="114"/>
    </row>
    <row r="30" spans="2:13" ht="24.9" customHeight="1" x14ac:dyDescent="0.3">
      <c r="B30" s="139"/>
      <c r="C30" s="346" t="s">
        <v>4</v>
      </c>
      <c r="D30" s="243"/>
      <c r="E30" s="243"/>
      <c r="F30" s="243"/>
      <c r="G30" s="243"/>
      <c r="H30" s="243"/>
      <c r="I30" s="243"/>
      <c r="J30" s="243"/>
      <c r="K30" s="49"/>
      <c r="L30" s="49"/>
      <c r="M30" s="49"/>
    </row>
    <row r="31" spans="2:13" ht="30" customHeight="1" x14ac:dyDescent="0.3">
      <c r="B31" s="113"/>
      <c r="C31" s="425" t="s">
        <v>9</v>
      </c>
      <c r="D31" s="243"/>
      <c r="E31" s="243"/>
      <c r="F31" s="243"/>
      <c r="G31" s="243"/>
      <c r="H31" s="243"/>
      <c r="I31" s="243"/>
      <c r="J31" s="243"/>
      <c r="K31" s="113"/>
      <c r="L31" s="113"/>
    </row>
    <row r="32" spans="2:13" ht="30" customHeight="1" x14ac:dyDescent="0.3">
      <c r="B32" s="113"/>
      <c r="C32" s="425" t="s">
        <v>126</v>
      </c>
      <c r="D32" s="243"/>
      <c r="E32" s="243"/>
      <c r="F32" s="243"/>
      <c r="G32" s="243"/>
      <c r="H32" s="243"/>
      <c r="I32" s="243"/>
      <c r="J32" s="243"/>
      <c r="K32" s="113"/>
      <c r="L32" s="113"/>
    </row>
    <row r="33" spans="1:13" ht="30" customHeight="1" x14ac:dyDescent="0.3">
      <c r="B33" s="113"/>
      <c r="C33" s="425" t="s">
        <v>8</v>
      </c>
      <c r="D33" s="243"/>
      <c r="E33" s="243"/>
      <c r="F33" s="243"/>
      <c r="G33" s="243"/>
      <c r="H33" s="243"/>
      <c r="I33" s="243"/>
      <c r="J33" s="243"/>
      <c r="K33" s="113"/>
      <c r="L33" s="113"/>
    </row>
    <row r="34" spans="1:13" s="5" customFormat="1" ht="44.4" x14ac:dyDescent="0.25">
      <c r="C34" s="345" t="s">
        <v>37</v>
      </c>
      <c r="D34" s="345"/>
      <c r="E34" s="345"/>
      <c r="F34" s="345"/>
      <c r="G34" s="345"/>
      <c r="H34" s="345"/>
      <c r="I34" s="345"/>
      <c r="J34" s="345"/>
    </row>
    <row r="35" spans="1:13" s="113" customFormat="1" ht="22.8" x14ac:dyDescent="0.3">
      <c r="C35" s="426" t="s">
        <v>175</v>
      </c>
      <c r="D35" s="426"/>
      <c r="E35" s="426"/>
      <c r="F35" s="426"/>
      <c r="G35" s="426"/>
      <c r="H35" s="243"/>
      <c r="I35" s="243"/>
      <c r="J35" s="243"/>
      <c r="K35" s="141"/>
      <c r="M35" s="141"/>
    </row>
    <row r="36" spans="1:13" s="5" customFormat="1" ht="31.5" customHeight="1" x14ac:dyDescent="0.25">
      <c r="B36" s="344"/>
      <c r="C36" s="344"/>
      <c r="D36" s="344"/>
      <c r="E36" s="344"/>
      <c r="F36" s="344"/>
      <c r="G36" s="344"/>
      <c r="H36" s="344"/>
      <c r="I36" s="344"/>
      <c r="J36" s="344"/>
    </row>
    <row r="37" spans="1:13" s="5" customFormat="1" x14ac:dyDescent="0.3">
      <c r="A37"/>
      <c r="B37"/>
      <c r="C37"/>
      <c r="D37"/>
      <c r="E37"/>
      <c r="F37"/>
      <c r="G37"/>
      <c r="H37"/>
      <c r="I37"/>
      <c r="J37"/>
    </row>
    <row r="38" spans="1:13" s="5" customFormat="1" x14ac:dyDescent="0.3">
      <c r="A38"/>
      <c r="B38"/>
      <c r="C38"/>
      <c r="D38"/>
      <c r="E38"/>
      <c r="F38"/>
      <c r="G38"/>
      <c r="H38"/>
      <c r="I38"/>
      <c r="J38"/>
    </row>
    <row r="39" spans="1:13" s="5" customFormat="1" x14ac:dyDescent="0.3">
      <c r="A39"/>
      <c r="B39"/>
      <c r="C39"/>
      <c r="D39"/>
      <c r="E39"/>
      <c r="F39"/>
      <c r="G39"/>
      <c r="H39"/>
      <c r="I39"/>
      <c r="J39"/>
    </row>
  </sheetData>
  <mergeCells count="21">
    <mergeCell ref="C9:J9"/>
    <mergeCell ref="C11:J11"/>
    <mergeCell ref="C13:J13"/>
    <mergeCell ref="C14:J14"/>
    <mergeCell ref="C20:J20"/>
    <mergeCell ref="D16:J16"/>
    <mergeCell ref="C21:J21"/>
    <mergeCell ref="C22:J22"/>
    <mergeCell ref="C23:J23"/>
    <mergeCell ref="C24:J24"/>
    <mergeCell ref="C25:J25"/>
    <mergeCell ref="C27:J27"/>
    <mergeCell ref="C28:J28"/>
    <mergeCell ref="B36:J36"/>
    <mergeCell ref="C34:J34"/>
    <mergeCell ref="C30:J30"/>
    <mergeCell ref="C31:J31"/>
    <mergeCell ref="C32:J32"/>
    <mergeCell ref="C33:J33"/>
    <mergeCell ref="C35:J35"/>
    <mergeCell ref="C29:J29"/>
  </mergeCells>
  <printOptions horizontalCentered="1" verticalCentered="1"/>
  <pageMargins left="0" right="0" top="0" bottom="0" header="0" footer="0"/>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R176"/>
  <sheetViews>
    <sheetView windowProtection="1" workbookViewId="0"/>
  </sheetViews>
  <sheetFormatPr baseColWidth="10" defaultColWidth="11.44140625" defaultRowHeight="14.4" x14ac:dyDescent="0.3"/>
  <cols>
    <col min="1" max="2" width="1.6640625" style="25" customWidth="1"/>
    <col min="3" max="3" width="4.6640625" style="25" customWidth="1"/>
    <col min="4" max="4" width="34.109375" style="25" bestFit="1" customWidth="1"/>
    <col min="5" max="8" width="17.44140625" style="25" customWidth="1"/>
    <col min="9" max="9" width="11.44140625" style="25"/>
    <col min="10" max="10" width="21.88671875" style="126" customWidth="1"/>
    <col min="11" max="12" width="2.6640625" style="25" hidden="1" customWidth="1"/>
    <col min="13" max="13" width="3" style="25" hidden="1" customWidth="1"/>
    <col min="14" max="14" width="8.5546875" style="21" hidden="1" customWidth="1"/>
    <col min="15" max="15" width="10.88671875" hidden="1" customWidth="1"/>
    <col min="16" max="16" width="11.88671875" hidden="1" customWidth="1"/>
    <col min="17" max="17" width="11.33203125" hidden="1" customWidth="1"/>
    <col min="18" max="18" width="11.44140625" style="131"/>
    <col min="19" max="16384" width="11.44140625" style="25"/>
  </cols>
  <sheetData>
    <row r="1" spans="2:18" customFormat="1" x14ac:dyDescent="0.3">
      <c r="J1" s="21"/>
      <c r="M1" s="25"/>
      <c r="N1" s="21"/>
      <c r="R1" s="117"/>
    </row>
    <row r="2" spans="2:18" customFormat="1" hidden="1" x14ac:dyDescent="0.3">
      <c r="J2" s="21"/>
      <c r="M2" s="25"/>
      <c r="N2" s="21"/>
      <c r="R2" s="117"/>
    </row>
    <row r="3" spans="2:18" customFormat="1" hidden="1" x14ac:dyDescent="0.3">
      <c r="J3" s="21"/>
      <c r="M3" s="25"/>
      <c r="N3" s="21"/>
      <c r="R3" s="117"/>
    </row>
    <row r="4" spans="2:18" customFormat="1" hidden="1" x14ac:dyDescent="0.3">
      <c r="J4" s="21"/>
      <c r="M4" s="25"/>
      <c r="N4" s="21"/>
      <c r="R4" s="117"/>
    </row>
    <row r="5" spans="2:18" customFormat="1" hidden="1" x14ac:dyDescent="0.3">
      <c r="J5" s="21"/>
      <c r="M5" s="25"/>
      <c r="N5" s="21"/>
      <c r="R5" s="117"/>
    </row>
    <row r="6" spans="2:18" customFormat="1" hidden="1" x14ac:dyDescent="0.3">
      <c r="J6" s="21"/>
      <c r="M6" s="25"/>
      <c r="N6" s="21"/>
      <c r="R6" s="117"/>
    </row>
    <row r="7" spans="2:18" customFormat="1" hidden="1" x14ac:dyDescent="0.3">
      <c r="J7" s="21"/>
      <c r="M7" s="25"/>
      <c r="N7" s="21"/>
      <c r="R7" s="117"/>
    </row>
    <row r="8" spans="2:18" customFormat="1" hidden="1" x14ac:dyDescent="0.3">
      <c r="J8" s="21"/>
      <c r="M8" s="25"/>
      <c r="N8" s="21"/>
      <c r="R8" s="117"/>
    </row>
    <row r="9" spans="2:18" customFormat="1" ht="17.399999999999999" hidden="1" x14ac:dyDescent="0.3">
      <c r="D9" s="1"/>
      <c r="E9" s="1"/>
      <c r="F9" s="1"/>
      <c r="G9" s="1"/>
      <c r="H9" s="1"/>
      <c r="I9" s="1"/>
      <c r="J9" s="122"/>
      <c r="K9" s="1"/>
      <c r="L9" s="1"/>
      <c r="M9" s="25"/>
      <c r="N9" s="21"/>
      <c r="R9" s="117"/>
    </row>
    <row r="10" spans="2:18" customFormat="1" ht="21" x14ac:dyDescent="0.35">
      <c r="B10" s="430" t="s">
        <v>149</v>
      </c>
      <c r="C10" s="430"/>
      <c r="D10" s="431"/>
      <c r="E10" s="431"/>
      <c r="F10" s="431"/>
      <c r="G10" s="431"/>
      <c r="H10" s="431"/>
      <c r="I10" s="431"/>
      <c r="J10" s="431"/>
      <c r="K10" s="431"/>
      <c r="L10" s="2"/>
      <c r="M10" s="25"/>
      <c r="N10" s="21"/>
      <c r="R10" s="117"/>
    </row>
    <row r="11" spans="2:18" customFormat="1" ht="21" hidden="1" x14ac:dyDescent="0.4">
      <c r="B11" s="60"/>
      <c r="C11" s="48"/>
      <c r="D11" s="48"/>
      <c r="E11" s="48"/>
      <c r="F11" s="48"/>
      <c r="G11" s="48"/>
      <c r="H11" s="48"/>
      <c r="I11" s="48"/>
      <c r="J11" s="21"/>
      <c r="K11" s="2"/>
      <c r="L11" s="2"/>
      <c r="M11" s="25"/>
      <c r="N11" s="21"/>
      <c r="R11" s="117"/>
    </row>
    <row r="12" spans="2:18" customFormat="1" ht="36.75" hidden="1" customHeight="1" x14ac:dyDescent="0.3">
      <c r="D12" s="1"/>
      <c r="E12" s="1"/>
      <c r="F12" s="1"/>
      <c r="G12" s="1"/>
      <c r="H12" s="1"/>
      <c r="I12" s="1"/>
      <c r="J12" s="122"/>
      <c r="K12" s="1"/>
      <c r="L12" s="1"/>
      <c r="M12" s="25"/>
      <c r="N12" s="21"/>
      <c r="R12" s="117"/>
    </row>
    <row r="13" spans="2:18" customFormat="1" ht="36.75" hidden="1" customHeight="1" x14ac:dyDescent="0.3">
      <c r="D13" s="1"/>
      <c r="E13" s="1"/>
      <c r="F13" s="1"/>
      <c r="G13" s="1"/>
      <c r="H13" s="1"/>
      <c r="I13" s="1"/>
      <c r="J13" s="122"/>
      <c r="K13" s="1"/>
      <c r="L13" s="1"/>
      <c r="M13" s="25"/>
      <c r="N13" s="21"/>
      <c r="R13" s="117"/>
    </row>
    <row r="14" spans="2:18" customFormat="1" ht="36.75" hidden="1" customHeight="1" x14ac:dyDescent="0.3">
      <c r="D14" s="1"/>
      <c r="E14" s="1"/>
      <c r="F14" s="1"/>
      <c r="G14" s="1"/>
      <c r="H14" s="1"/>
      <c r="I14" s="1"/>
      <c r="J14" s="122"/>
      <c r="K14" s="1"/>
      <c r="L14" s="1"/>
      <c r="M14" s="25"/>
      <c r="N14" s="21"/>
      <c r="R14" s="117"/>
    </row>
    <row r="15" spans="2:18" customFormat="1" ht="36.75" hidden="1" customHeight="1" x14ac:dyDescent="0.3">
      <c r="D15" s="1"/>
      <c r="E15" s="1"/>
      <c r="F15" s="1"/>
      <c r="G15" s="1"/>
      <c r="H15" s="1"/>
      <c r="I15" s="1"/>
      <c r="J15" s="122"/>
      <c r="K15" s="1"/>
      <c r="L15" s="1"/>
      <c r="M15" s="25"/>
      <c r="N15" s="21"/>
      <c r="R15" s="117"/>
    </row>
    <row r="16" spans="2:18" customFormat="1" ht="36.75" hidden="1" customHeight="1" x14ac:dyDescent="0.3">
      <c r="D16" s="1"/>
      <c r="E16" s="1"/>
      <c r="F16" s="1"/>
      <c r="G16" s="1"/>
      <c r="H16" s="1"/>
      <c r="I16" s="1"/>
      <c r="J16" s="122"/>
      <c r="K16" s="1"/>
      <c r="L16" s="1"/>
      <c r="M16" s="25"/>
      <c r="N16" s="21"/>
      <c r="R16" s="117"/>
    </row>
    <row r="17" spans="1:18" customFormat="1" ht="17.399999999999999" x14ac:dyDescent="0.3">
      <c r="B17" s="432" t="s">
        <v>151</v>
      </c>
      <c r="C17" s="433"/>
      <c r="D17" s="433"/>
      <c r="E17" s="433"/>
      <c r="F17" s="433"/>
      <c r="G17" s="433"/>
      <c r="H17" s="433"/>
      <c r="I17" s="433"/>
      <c r="J17" s="433"/>
      <c r="K17" s="3"/>
      <c r="L17" s="3"/>
      <c r="M17" s="25"/>
      <c r="N17" s="21"/>
      <c r="R17" s="117"/>
    </row>
    <row r="18" spans="1:18" customFormat="1" ht="17.399999999999999" x14ac:dyDescent="0.3">
      <c r="C18" s="429" t="s">
        <v>150</v>
      </c>
      <c r="D18" s="429"/>
      <c r="E18" s="429"/>
      <c r="F18" s="429"/>
      <c r="G18" s="429"/>
      <c r="H18" s="429"/>
      <c r="I18" s="429"/>
      <c r="J18" s="429"/>
      <c r="K18" s="3"/>
      <c r="L18" s="3"/>
      <c r="M18" s="25"/>
      <c r="N18" s="21"/>
      <c r="R18" s="117"/>
    </row>
    <row r="19" spans="1:18" customFormat="1" ht="39.9" customHeight="1" x14ac:dyDescent="0.3">
      <c r="B19" s="434" t="s">
        <v>103</v>
      </c>
      <c r="C19" s="434"/>
      <c r="D19" s="434"/>
      <c r="E19" s="434"/>
      <c r="F19" s="434"/>
      <c r="G19" s="434"/>
      <c r="H19" s="434"/>
      <c r="I19" s="434"/>
      <c r="J19" s="434"/>
      <c r="K19" s="48"/>
      <c r="L19" s="48"/>
      <c r="M19" s="25"/>
      <c r="N19" s="21"/>
      <c r="R19" s="117"/>
    </row>
    <row r="20" spans="1:18" customFormat="1" ht="20.100000000000001" customHeight="1" x14ac:dyDescent="0.3">
      <c r="D20" s="133"/>
      <c r="E20" s="133"/>
      <c r="F20" s="133"/>
      <c r="G20" s="133"/>
      <c r="J20" s="21"/>
      <c r="M20" s="25"/>
      <c r="N20" s="21"/>
      <c r="R20" s="117"/>
    </row>
    <row r="21" spans="1:18" s="48" customFormat="1" ht="20.100000000000001" customHeight="1" x14ac:dyDescent="0.3">
      <c r="A21"/>
      <c r="B21" s="78"/>
      <c r="C21" s="78"/>
      <c r="D21" s="78"/>
      <c r="E21" s="78"/>
      <c r="F21" s="78"/>
      <c r="G21" s="78"/>
      <c r="H21" s="78"/>
      <c r="I21" s="78"/>
      <c r="J21" s="6"/>
      <c r="M21" s="26"/>
      <c r="O21" s="6"/>
      <c r="P21" s="11"/>
      <c r="Q21" s="11"/>
      <c r="R21" s="117"/>
    </row>
    <row r="22" spans="1:18" s="48" customFormat="1" ht="15.6" x14ac:dyDescent="0.3">
      <c r="A22"/>
      <c r="C22" s="370" t="s">
        <v>96</v>
      </c>
      <c r="D22" s="371"/>
      <c r="E22" s="371"/>
      <c r="F22" s="371"/>
      <c r="G22" s="371"/>
      <c r="H22" s="371"/>
      <c r="I22" s="371"/>
      <c r="J22" s="372"/>
      <c r="M22" s="79">
        <v>20</v>
      </c>
      <c r="N22" s="80">
        <v>20</v>
      </c>
      <c r="Q22" s="80">
        <v>12</v>
      </c>
      <c r="R22" s="117"/>
    </row>
    <row r="23" spans="1:18" s="48" customFormat="1" ht="16.2" thickBot="1" x14ac:dyDescent="0.35">
      <c r="A23"/>
      <c r="C23" s="374" t="s">
        <v>93</v>
      </c>
      <c r="D23" s="375"/>
      <c r="E23" s="375"/>
      <c r="F23" s="375"/>
      <c r="G23" s="375"/>
      <c r="H23" s="375"/>
      <c r="I23" s="375"/>
      <c r="J23" s="376"/>
      <c r="M23" s="79">
        <v>0</v>
      </c>
      <c r="N23" s="6"/>
      <c r="O23" s="6"/>
      <c r="P23" s="11"/>
      <c r="Q23" s="11"/>
      <c r="R23" s="117"/>
    </row>
    <row r="24" spans="1:18" s="11" customFormat="1" ht="17.25" customHeight="1" thickBot="1" x14ac:dyDescent="0.3">
      <c r="C24" s="305" t="s">
        <v>140</v>
      </c>
      <c r="D24" s="306"/>
      <c r="E24" s="306"/>
      <c r="F24" s="306"/>
      <c r="G24" s="306"/>
      <c r="H24" s="306"/>
      <c r="I24" s="306"/>
      <c r="J24" s="307"/>
      <c r="M24" s="81">
        <v>52</v>
      </c>
      <c r="N24" s="6"/>
      <c r="O24" s="6"/>
      <c r="R24" s="113"/>
    </row>
    <row r="25" spans="1:18" s="11" customFormat="1" ht="17.25" customHeight="1" thickBot="1" x14ac:dyDescent="0.3">
      <c r="C25" s="18"/>
      <c r="D25" s="62">
        <v>43472</v>
      </c>
      <c r="E25" s="19"/>
      <c r="F25" s="47"/>
      <c r="G25" s="262"/>
      <c r="H25" s="263"/>
      <c r="I25" s="263"/>
      <c r="J25" s="264"/>
      <c r="K25" s="6"/>
      <c r="L25" s="6"/>
      <c r="M25" s="24"/>
      <c r="N25" s="6"/>
      <c r="O25" s="6"/>
      <c r="R25" s="113"/>
    </row>
    <row r="26" spans="1:18" s="5" customFormat="1" ht="17.25" customHeight="1" x14ac:dyDescent="0.25">
      <c r="C26" s="247" t="s">
        <v>91</v>
      </c>
      <c r="D26" s="248"/>
      <c r="E26" s="248"/>
      <c r="F26" s="248"/>
      <c r="G26" s="248"/>
      <c r="H26" s="248"/>
      <c r="I26" s="249"/>
      <c r="J26" s="277" t="s">
        <v>83</v>
      </c>
      <c r="M26" s="70">
        <v>1</v>
      </c>
      <c r="N26" s="88" t="s">
        <v>83</v>
      </c>
      <c r="O26" s="89"/>
      <c r="P26" s="90"/>
      <c r="Q26" s="91"/>
      <c r="R26" s="113"/>
    </row>
    <row r="27" spans="1:18" s="5" customFormat="1" ht="17.25" customHeight="1" x14ac:dyDescent="0.25">
      <c r="C27" s="280" t="s">
        <v>155</v>
      </c>
      <c r="D27" s="281"/>
      <c r="E27" s="281"/>
      <c r="F27" s="281"/>
      <c r="G27" s="281"/>
      <c r="H27" s="281"/>
      <c r="I27" s="282"/>
      <c r="J27" s="435"/>
      <c r="M27" s="71">
        <v>0</v>
      </c>
      <c r="N27" s="61"/>
      <c r="O27" s="59"/>
      <c r="P27" s="35"/>
      <c r="Q27" s="92"/>
      <c r="R27" s="113"/>
    </row>
    <row r="28" spans="1:18" s="5" customFormat="1" ht="17.25" customHeight="1" thickBot="1" x14ac:dyDescent="0.3">
      <c r="C28" s="244" t="s">
        <v>156</v>
      </c>
      <c r="D28" s="245"/>
      <c r="E28" s="245"/>
      <c r="F28" s="245"/>
      <c r="G28" s="245"/>
      <c r="H28" s="245"/>
      <c r="I28" s="246"/>
      <c r="J28" s="436"/>
      <c r="M28" s="71">
        <v>0</v>
      </c>
      <c r="N28" s="86"/>
      <c r="O28" s="93"/>
      <c r="P28" s="94"/>
      <c r="Q28" s="95"/>
      <c r="R28" s="113"/>
    </row>
    <row r="29" spans="1:18" s="11" customFormat="1" ht="17.25" customHeight="1" thickBot="1" x14ac:dyDescent="0.3">
      <c r="C29" s="18"/>
      <c r="D29" s="62">
        <v>43475</v>
      </c>
      <c r="E29" s="47"/>
      <c r="F29" s="47"/>
      <c r="G29" s="292"/>
      <c r="H29" s="293"/>
      <c r="I29" s="293"/>
      <c r="J29" s="294"/>
      <c r="K29" s="6"/>
      <c r="L29" s="6"/>
      <c r="M29" s="24"/>
      <c r="N29" s="6"/>
      <c r="O29" s="6"/>
      <c r="R29" s="113"/>
    </row>
    <row r="30" spans="1:18" s="5" customFormat="1" ht="17.25" customHeight="1" x14ac:dyDescent="0.25">
      <c r="C30" s="247" t="s">
        <v>91</v>
      </c>
      <c r="D30" s="248"/>
      <c r="E30" s="248"/>
      <c r="F30" s="248"/>
      <c r="G30" s="248"/>
      <c r="H30" s="248"/>
      <c r="I30" s="249"/>
      <c r="J30" s="277" t="s">
        <v>61</v>
      </c>
      <c r="M30" s="70">
        <v>1</v>
      </c>
      <c r="N30" s="88" t="s">
        <v>61</v>
      </c>
      <c r="O30" s="89"/>
      <c r="P30" s="90"/>
      <c r="Q30" s="91"/>
      <c r="R30" s="113"/>
    </row>
    <row r="31" spans="1:18" s="5" customFormat="1" ht="17.25" customHeight="1" x14ac:dyDescent="0.25">
      <c r="C31" s="280"/>
      <c r="D31" s="281"/>
      <c r="E31" s="281"/>
      <c r="F31" s="281"/>
      <c r="G31" s="281"/>
      <c r="H31" s="281"/>
      <c r="I31" s="282"/>
      <c r="J31" s="435"/>
      <c r="M31" s="71">
        <v>0</v>
      </c>
      <c r="N31" s="61"/>
      <c r="O31" s="59"/>
      <c r="P31" s="35"/>
      <c r="Q31" s="92"/>
      <c r="R31" s="113"/>
    </row>
    <row r="32" spans="1:18" s="5" customFormat="1" ht="17.25" customHeight="1" thickBot="1" x14ac:dyDescent="0.3">
      <c r="C32" s="244"/>
      <c r="D32" s="245"/>
      <c r="E32" s="245"/>
      <c r="F32" s="245"/>
      <c r="G32" s="245"/>
      <c r="H32" s="245"/>
      <c r="I32" s="246"/>
      <c r="J32" s="436"/>
      <c r="M32" s="71">
        <v>0</v>
      </c>
      <c r="N32" s="86"/>
      <c r="O32" s="93"/>
      <c r="P32" s="94"/>
      <c r="Q32" s="95"/>
      <c r="R32" s="113"/>
    </row>
    <row r="33" spans="3:18" s="11" customFormat="1" ht="17.25" customHeight="1" thickBot="1" x14ac:dyDescent="0.3">
      <c r="C33" s="18"/>
      <c r="D33" s="62">
        <v>43479</v>
      </c>
      <c r="E33" s="47"/>
      <c r="F33" s="47"/>
      <c r="G33" s="292"/>
      <c r="H33" s="293"/>
      <c r="I33" s="293"/>
      <c r="J33" s="294"/>
      <c r="K33" s="6"/>
      <c r="L33" s="6"/>
      <c r="M33" s="71">
        <v>0</v>
      </c>
      <c r="N33" s="61"/>
      <c r="O33" s="59"/>
      <c r="P33" s="35"/>
      <c r="Q33" s="72"/>
      <c r="R33" s="113"/>
    </row>
    <row r="34" spans="3:18" s="5" customFormat="1" ht="17.25" customHeight="1" x14ac:dyDescent="0.25">
      <c r="C34" s="247" t="s">
        <v>91</v>
      </c>
      <c r="D34" s="248"/>
      <c r="E34" s="248"/>
      <c r="F34" s="248"/>
      <c r="G34" s="248"/>
      <c r="H34" s="248"/>
      <c r="I34" s="249"/>
      <c r="J34" s="277" t="s">
        <v>77</v>
      </c>
      <c r="M34" s="70">
        <v>1</v>
      </c>
      <c r="N34" s="88" t="s">
        <v>77</v>
      </c>
      <c r="O34" s="89"/>
      <c r="P34" s="90"/>
      <c r="Q34" s="91"/>
      <c r="R34" s="113"/>
    </row>
    <row r="35" spans="3:18" s="5" customFormat="1" ht="17.25" customHeight="1" x14ac:dyDescent="0.25">
      <c r="C35" s="280" t="s">
        <v>157</v>
      </c>
      <c r="D35" s="281"/>
      <c r="E35" s="281"/>
      <c r="F35" s="281"/>
      <c r="G35" s="281"/>
      <c r="H35" s="281"/>
      <c r="I35" s="282"/>
      <c r="J35" s="435"/>
      <c r="M35" s="71">
        <v>0</v>
      </c>
      <c r="N35" s="61"/>
      <c r="O35" s="59"/>
      <c r="P35" s="35"/>
      <c r="Q35" s="92"/>
      <c r="R35" s="113"/>
    </row>
    <row r="36" spans="3:18" s="5" customFormat="1" ht="17.25" customHeight="1" thickBot="1" x14ac:dyDescent="0.3">
      <c r="C36" s="244" t="s">
        <v>158</v>
      </c>
      <c r="D36" s="245"/>
      <c r="E36" s="245"/>
      <c r="F36" s="245"/>
      <c r="G36" s="245"/>
      <c r="H36" s="245"/>
      <c r="I36" s="246"/>
      <c r="J36" s="436"/>
      <c r="M36" s="71">
        <v>0</v>
      </c>
      <c r="N36" s="86"/>
      <c r="O36" s="93"/>
      <c r="P36" s="94"/>
      <c r="Q36" s="95"/>
      <c r="R36" s="113"/>
    </row>
    <row r="37" spans="3:18" s="11" customFormat="1" ht="17.25" customHeight="1" thickBot="1" x14ac:dyDescent="0.3">
      <c r="C37" s="18"/>
      <c r="D37" s="62">
        <v>43482</v>
      </c>
      <c r="E37" s="47"/>
      <c r="F37" s="47"/>
      <c r="G37" s="262"/>
      <c r="H37" s="263"/>
      <c r="I37" s="263"/>
      <c r="J37" s="264"/>
      <c r="K37" s="6"/>
      <c r="L37" s="6"/>
      <c r="M37" s="71">
        <v>0</v>
      </c>
      <c r="N37" s="61"/>
      <c r="O37" s="59"/>
      <c r="P37" s="35"/>
      <c r="Q37" s="72"/>
      <c r="R37" s="113"/>
    </row>
    <row r="38" spans="3:18" s="5" customFormat="1" ht="17.25" customHeight="1" x14ac:dyDescent="0.25">
      <c r="C38" s="247" t="s">
        <v>91</v>
      </c>
      <c r="D38" s="248"/>
      <c r="E38" s="248"/>
      <c r="F38" s="248"/>
      <c r="G38" s="248"/>
      <c r="H38" s="248"/>
      <c r="I38" s="249"/>
      <c r="J38" s="277" t="s">
        <v>61</v>
      </c>
      <c r="M38" s="70">
        <v>1</v>
      </c>
      <c r="N38" s="88" t="s">
        <v>61</v>
      </c>
      <c r="O38" s="89"/>
      <c r="P38" s="90"/>
      <c r="Q38" s="91"/>
      <c r="R38" s="113"/>
    </row>
    <row r="39" spans="3:18" s="5" customFormat="1" ht="17.25" customHeight="1" x14ac:dyDescent="0.25">
      <c r="C39" s="280"/>
      <c r="D39" s="281"/>
      <c r="E39" s="281"/>
      <c r="F39" s="281"/>
      <c r="G39" s="281"/>
      <c r="H39" s="281"/>
      <c r="I39" s="282"/>
      <c r="J39" s="435"/>
      <c r="M39" s="71">
        <v>0</v>
      </c>
      <c r="N39" s="61"/>
      <c r="O39" s="59"/>
      <c r="P39" s="35"/>
      <c r="Q39" s="92"/>
      <c r="R39" s="113"/>
    </row>
    <row r="40" spans="3:18" s="5" customFormat="1" ht="17.25" customHeight="1" thickBot="1" x14ac:dyDescent="0.3">
      <c r="C40" s="244"/>
      <c r="D40" s="245"/>
      <c r="E40" s="245"/>
      <c r="F40" s="245"/>
      <c r="G40" s="245"/>
      <c r="H40" s="245"/>
      <c r="I40" s="246"/>
      <c r="J40" s="436"/>
      <c r="M40" s="71">
        <v>0</v>
      </c>
      <c r="N40" s="86"/>
      <c r="O40" s="93"/>
      <c r="P40" s="94"/>
      <c r="Q40" s="95"/>
      <c r="R40" s="113"/>
    </row>
    <row r="41" spans="3:18" s="11" customFormat="1" ht="17.25" customHeight="1" thickBot="1" x14ac:dyDescent="0.3">
      <c r="C41" s="18"/>
      <c r="D41" s="62">
        <v>43486</v>
      </c>
      <c r="E41" s="47"/>
      <c r="F41" s="47"/>
      <c r="G41" s="262"/>
      <c r="H41" s="263"/>
      <c r="I41" s="263"/>
      <c r="J41" s="264"/>
      <c r="K41" s="6"/>
      <c r="L41" s="6"/>
      <c r="M41" s="71">
        <v>0</v>
      </c>
      <c r="N41" s="61"/>
      <c r="O41" s="59"/>
      <c r="P41" s="35"/>
      <c r="Q41" s="75"/>
      <c r="R41" s="113"/>
    </row>
    <row r="42" spans="3:18" s="5" customFormat="1" ht="17.25" customHeight="1" x14ac:dyDescent="0.25">
      <c r="C42" s="247" t="s">
        <v>91</v>
      </c>
      <c r="D42" s="248"/>
      <c r="E42" s="248"/>
      <c r="F42" s="248"/>
      <c r="G42" s="248"/>
      <c r="H42" s="248"/>
      <c r="I42" s="249"/>
      <c r="J42" s="277" t="s">
        <v>81</v>
      </c>
      <c r="M42" s="70">
        <v>1</v>
      </c>
      <c r="N42" s="88" t="s">
        <v>81</v>
      </c>
      <c r="O42" s="89"/>
      <c r="P42" s="90"/>
      <c r="Q42" s="91"/>
      <c r="R42" s="113"/>
    </row>
    <row r="43" spans="3:18" s="5" customFormat="1" ht="17.25" customHeight="1" x14ac:dyDescent="0.25">
      <c r="C43" s="280" t="s">
        <v>152</v>
      </c>
      <c r="D43" s="281"/>
      <c r="E43" s="281"/>
      <c r="F43" s="281"/>
      <c r="G43" s="281"/>
      <c r="H43" s="281"/>
      <c r="I43" s="282"/>
      <c r="J43" s="435"/>
      <c r="M43" s="71">
        <v>0</v>
      </c>
      <c r="N43" s="61"/>
      <c r="O43" s="59"/>
      <c r="P43" s="35"/>
      <c r="Q43" s="92"/>
      <c r="R43" s="113"/>
    </row>
    <row r="44" spans="3:18" s="5" customFormat="1" ht="17.25" customHeight="1" thickBot="1" x14ac:dyDescent="0.3">
      <c r="C44" s="244" t="s">
        <v>159</v>
      </c>
      <c r="D44" s="245"/>
      <c r="E44" s="245"/>
      <c r="F44" s="245"/>
      <c r="G44" s="245"/>
      <c r="H44" s="245"/>
      <c r="I44" s="246"/>
      <c r="J44" s="436"/>
      <c r="M44" s="71">
        <v>0</v>
      </c>
      <c r="N44" s="86"/>
      <c r="O44" s="93"/>
      <c r="P44" s="94"/>
      <c r="Q44" s="95"/>
      <c r="R44" s="113"/>
    </row>
    <row r="45" spans="3:18" s="11" customFormat="1" ht="17.25" customHeight="1" thickBot="1" x14ac:dyDescent="0.3">
      <c r="C45" s="18"/>
      <c r="D45" s="62">
        <v>43489</v>
      </c>
      <c r="E45" s="47"/>
      <c r="F45" s="47"/>
      <c r="G45" s="262"/>
      <c r="H45" s="263"/>
      <c r="I45" s="263"/>
      <c r="J45" s="264"/>
      <c r="K45" s="6"/>
      <c r="L45" s="6"/>
      <c r="M45" s="71">
        <v>0</v>
      </c>
      <c r="N45" s="61"/>
      <c r="O45" s="59"/>
      <c r="P45" s="35"/>
      <c r="Q45" s="75"/>
      <c r="R45" s="113"/>
    </row>
    <row r="46" spans="3:18" s="5" customFormat="1" ht="17.25" customHeight="1" x14ac:dyDescent="0.25">
      <c r="C46" s="247" t="s">
        <v>91</v>
      </c>
      <c r="D46" s="248"/>
      <c r="E46" s="248"/>
      <c r="F46" s="248"/>
      <c r="G46" s="248"/>
      <c r="H46" s="248"/>
      <c r="I46" s="249"/>
      <c r="J46" s="277" t="s">
        <v>61</v>
      </c>
      <c r="M46" s="70">
        <v>1</v>
      </c>
      <c r="N46" s="88" t="s">
        <v>61</v>
      </c>
      <c r="O46" s="89"/>
      <c r="P46" s="90"/>
      <c r="Q46" s="91"/>
      <c r="R46" s="113"/>
    </row>
    <row r="47" spans="3:18" s="5" customFormat="1" ht="17.25" customHeight="1" x14ac:dyDescent="0.25">
      <c r="C47" s="280"/>
      <c r="D47" s="281"/>
      <c r="E47" s="281"/>
      <c r="F47" s="281"/>
      <c r="G47" s="281"/>
      <c r="H47" s="281"/>
      <c r="I47" s="282"/>
      <c r="J47" s="435"/>
      <c r="M47" s="71">
        <v>0</v>
      </c>
      <c r="N47" s="61"/>
      <c r="O47" s="59"/>
      <c r="P47" s="35"/>
      <c r="Q47" s="92"/>
      <c r="R47" s="113"/>
    </row>
    <row r="48" spans="3:18" s="5" customFormat="1" ht="17.25" customHeight="1" thickBot="1" x14ac:dyDescent="0.3">
      <c r="C48" s="244"/>
      <c r="D48" s="245"/>
      <c r="E48" s="245"/>
      <c r="F48" s="245"/>
      <c r="G48" s="245"/>
      <c r="H48" s="245"/>
      <c r="I48" s="246"/>
      <c r="J48" s="436"/>
      <c r="M48" s="71">
        <v>0</v>
      </c>
      <c r="N48" s="86"/>
      <c r="O48" s="93"/>
      <c r="P48" s="94"/>
      <c r="Q48" s="95"/>
      <c r="R48" s="113"/>
    </row>
    <row r="49" spans="2:18" s="11" customFormat="1" ht="17.25" customHeight="1" thickBot="1" x14ac:dyDescent="0.3">
      <c r="C49" s="18"/>
      <c r="D49" s="62">
        <v>43493</v>
      </c>
      <c r="E49" s="47"/>
      <c r="F49" s="47"/>
      <c r="G49" s="262"/>
      <c r="H49" s="263"/>
      <c r="I49" s="263"/>
      <c r="J49" s="264"/>
      <c r="K49" s="6"/>
      <c r="L49" s="6"/>
      <c r="M49" s="71">
        <v>0</v>
      </c>
      <c r="N49" s="61"/>
      <c r="O49" s="59"/>
      <c r="P49" s="35"/>
      <c r="Q49" s="72"/>
      <c r="R49" s="113"/>
    </row>
    <row r="50" spans="2:18" s="5" customFormat="1" ht="17.25" customHeight="1" x14ac:dyDescent="0.25">
      <c r="C50" s="247" t="s">
        <v>91</v>
      </c>
      <c r="D50" s="248"/>
      <c r="E50" s="248"/>
      <c r="F50" s="248"/>
      <c r="G50" s="248"/>
      <c r="H50" s="248"/>
      <c r="I50" s="249"/>
      <c r="J50" s="277" t="s">
        <v>80</v>
      </c>
      <c r="M50" s="70">
        <v>1</v>
      </c>
      <c r="N50" s="88" t="s">
        <v>80</v>
      </c>
      <c r="O50" s="89"/>
      <c r="P50" s="90"/>
      <c r="Q50" s="91"/>
      <c r="R50" s="113"/>
    </row>
    <row r="51" spans="2:18" s="5" customFormat="1" ht="17.25" customHeight="1" x14ac:dyDescent="0.25">
      <c r="C51" s="280" t="s">
        <v>5</v>
      </c>
      <c r="D51" s="281"/>
      <c r="E51" s="281"/>
      <c r="F51" s="281"/>
      <c r="G51" s="281"/>
      <c r="H51" s="281"/>
      <c r="I51" s="282"/>
      <c r="J51" s="435"/>
      <c r="M51" s="71">
        <v>0</v>
      </c>
      <c r="N51" s="61"/>
      <c r="O51" s="59"/>
      <c r="P51" s="35"/>
      <c r="Q51" s="92"/>
      <c r="R51" s="113"/>
    </row>
    <row r="52" spans="2:18" s="5" customFormat="1" ht="17.25" customHeight="1" thickBot="1" x14ac:dyDescent="0.3">
      <c r="C52" s="244" t="s">
        <v>160</v>
      </c>
      <c r="D52" s="245"/>
      <c r="E52" s="245"/>
      <c r="F52" s="245"/>
      <c r="G52" s="245"/>
      <c r="H52" s="245"/>
      <c r="I52" s="246"/>
      <c r="J52" s="436"/>
      <c r="M52" s="71">
        <v>0</v>
      </c>
      <c r="N52" s="86"/>
      <c r="O52" s="93"/>
      <c r="P52" s="94"/>
      <c r="Q52" s="95"/>
      <c r="R52" s="113"/>
    </row>
    <row r="53" spans="2:18" s="11" customFormat="1" ht="17.25" customHeight="1" thickBot="1" x14ac:dyDescent="0.3">
      <c r="C53" s="18"/>
      <c r="D53" s="62">
        <v>43496</v>
      </c>
      <c r="E53" s="47"/>
      <c r="F53" s="47"/>
      <c r="G53" s="262"/>
      <c r="H53" s="263"/>
      <c r="I53" s="263"/>
      <c r="J53" s="264"/>
      <c r="K53" s="6"/>
      <c r="L53" s="6"/>
      <c r="M53" s="71">
        <v>0</v>
      </c>
      <c r="N53" s="61"/>
      <c r="O53" s="59"/>
      <c r="P53" s="35"/>
      <c r="Q53" s="72"/>
      <c r="R53" s="113"/>
    </row>
    <row r="54" spans="2:18" s="5" customFormat="1" ht="17.25" customHeight="1" x14ac:dyDescent="0.25">
      <c r="C54" s="247" t="s">
        <v>91</v>
      </c>
      <c r="D54" s="248"/>
      <c r="E54" s="248"/>
      <c r="F54" s="248"/>
      <c r="G54" s="248"/>
      <c r="H54" s="248"/>
      <c r="I54" s="249"/>
      <c r="J54" s="277" t="s">
        <v>61</v>
      </c>
      <c r="M54" s="70">
        <v>1</v>
      </c>
      <c r="N54" s="88" t="s">
        <v>61</v>
      </c>
      <c r="O54" s="89"/>
      <c r="P54" s="90"/>
      <c r="Q54" s="91"/>
      <c r="R54" s="113"/>
    </row>
    <row r="55" spans="2:18" s="5" customFormat="1" ht="17.25" customHeight="1" x14ac:dyDescent="0.25">
      <c r="C55" s="280"/>
      <c r="D55" s="281"/>
      <c r="E55" s="281"/>
      <c r="F55" s="281"/>
      <c r="G55" s="281"/>
      <c r="H55" s="281"/>
      <c r="I55" s="282"/>
      <c r="J55" s="435"/>
      <c r="M55" s="71">
        <v>0</v>
      </c>
      <c r="N55" s="61"/>
      <c r="O55" s="59"/>
      <c r="P55" s="35"/>
      <c r="Q55" s="92"/>
      <c r="R55" s="113"/>
    </row>
    <row r="56" spans="2:18" s="5" customFormat="1" ht="17.25" customHeight="1" thickBot="1" x14ac:dyDescent="0.3">
      <c r="C56" s="244"/>
      <c r="D56" s="245"/>
      <c r="E56" s="245"/>
      <c r="F56" s="245"/>
      <c r="G56" s="245"/>
      <c r="H56" s="245"/>
      <c r="I56" s="246"/>
      <c r="J56" s="436"/>
      <c r="M56" s="71">
        <v>0</v>
      </c>
      <c r="N56" s="86"/>
      <c r="O56" s="93"/>
      <c r="P56" s="94"/>
      <c r="Q56" s="95"/>
      <c r="R56" s="113"/>
    </row>
    <row r="57" spans="2:18" s="11" customFormat="1" ht="17.25" customHeight="1" thickBot="1" x14ac:dyDescent="0.3">
      <c r="C57" s="305" t="s">
        <v>141</v>
      </c>
      <c r="D57" s="306"/>
      <c r="E57" s="306"/>
      <c r="F57" s="306"/>
      <c r="G57" s="306"/>
      <c r="H57" s="306"/>
      <c r="I57" s="306"/>
      <c r="J57" s="307"/>
      <c r="M57" s="71">
        <v>0</v>
      </c>
      <c r="N57" s="61"/>
      <c r="O57" s="59"/>
      <c r="P57" s="35"/>
      <c r="Q57" s="72"/>
      <c r="R57" s="113"/>
    </row>
    <row r="58" spans="2:18" s="39" customFormat="1" ht="17.25" customHeight="1" thickBot="1" x14ac:dyDescent="0.3">
      <c r="B58" s="40"/>
      <c r="C58" s="18"/>
      <c r="D58" s="62">
        <v>43500</v>
      </c>
      <c r="E58" s="47"/>
      <c r="F58" s="47"/>
      <c r="G58" s="262"/>
      <c r="H58" s="263"/>
      <c r="I58" s="263"/>
      <c r="J58" s="264"/>
      <c r="M58" s="71">
        <v>0</v>
      </c>
      <c r="N58" s="61"/>
      <c r="O58" s="59"/>
      <c r="P58" s="35"/>
      <c r="Q58" s="75"/>
      <c r="R58" s="23"/>
    </row>
    <row r="59" spans="2:18" s="5" customFormat="1" ht="17.25" customHeight="1" x14ac:dyDescent="0.25">
      <c r="C59" s="247" t="s">
        <v>91</v>
      </c>
      <c r="D59" s="248"/>
      <c r="E59" s="248"/>
      <c r="F59" s="248"/>
      <c r="G59" s="248"/>
      <c r="H59" s="248"/>
      <c r="I59" s="249"/>
      <c r="J59" s="277" t="s">
        <v>83</v>
      </c>
      <c r="M59" s="70">
        <v>1</v>
      </c>
      <c r="N59" s="88" t="s">
        <v>83</v>
      </c>
      <c r="O59" s="89"/>
      <c r="P59" s="90"/>
      <c r="Q59" s="91"/>
      <c r="R59" s="113"/>
    </row>
    <row r="60" spans="2:18" s="5" customFormat="1" ht="17.25" customHeight="1" x14ac:dyDescent="0.25">
      <c r="C60" s="280" t="s">
        <v>161</v>
      </c>
      <c r="D60" s="281"/>
      <c r="E60" s="281"/>
      <c r="F60" s="281"/>
      <c r="G60" s="281"/>
      <c r="H60" s="281"/>
      <c r="I60" s="282"/>
      <c r="J60" s="435"/>
      <c r="M60" s="71">
        <v>0</v>
      </c>
      <c r="N60" s="61"/>
      <c r="O60" s="59"/>
      <c r="P60" s="35"/>
      <c r="Q60" s="92"/>
      <c r="R60" s="113"/>
    </row>
    <row r="61" spans="2:18" s="5" customFormat="1" ht="17.25" customHeight="1" thickBot="1" x14ac:dyDescent="0.3">
      <c r="C61" s="244" t="s">
        <v>162</v>
      </c>
      <c r="D61" s="245"/>
      <c r="E61" s="245"/>
      <c r="F61" s="245"/>
      <c r="G61" s="245"/>
      <c r="H61" s="245"/>
      <c r="I61" s="246"/>
      <c r="J61" s="436"/>
      <c r="M61" s="71">
        <v>0</v>
      </c>
      <c r="N61" s="86"/>
      <c r="O61" s="93"/>
      <c r="P61" s="94"/>
      <c r="Q61" s="95"/>
      <c r="R61" s="113"/>
    </row>
    <row r="62" spans="2:18" s="39" customFormat="1" ht="17.25" customHeight="1" thickBot="1" x14ac:dyDescent="0.3">
      <c r="B62" s="40"/>
      <c r="C62" s="18"/>
      <c r="D62" s="62">
        <v>43503</v>
      </c>
      <c r="E62" s="47"/>
      <c r="F62" s="47"/>
      <c r="G62" s="262"/>
      <c r="H62" s="263"/>
      <c r="I62" s="263"/>
      <c r="J62" s="264"/>
      <c r="M62" s="71">
        <v>0</v>
      </c>
      <c r="N62" s="61"/>
      <c r="O62" s="59"/>
      <c r="P62" s="35"/>
      <c r="Q62" s="72"/>
      <c r="R62" s="23"/>
    </row>
    <row r="63" spans="2:18" s="5" customFormat="1" ht="17.25" customHeight="1" x14ac:dyDescent="0.25">
      <c r="C63" s="247" t="s">
        <v>91</v>
      </c>
      <c r="D63" s="248"/>
      <c r="E63" s="248"/>
      <c r="F63" s="248"/>
      <c r="G63" s="248"/>
      <c r="H63" s="248"/>
      <c r="I63" s="249"/>
      <c r="J63" s="277" t="s">
        <v>61</v>
      </c>
      <c r="M63" s="70">
        <v>1</v>
      </c>
      <c r="N63" s="88" t="s">
        <v>61</v>
      </c>
      <c r="O63" s="89"/>
      <c r="P63" s="90"/>
      <c r="Q63" s="91"/>
      <c r="R63" s="113"/>
    </row>
    <row r="64" spans="2:18" s="5" customFormat="1" ht="17.25" customHeight="1" x14ac:dyDescent="0.25">
      <c r="C64" s="280"/>
      <c r="D64" s="281"/>
      <c r="E64" s="281"/>
      <c r="F64" s="281"/>
      <c r="G64" s="281"/>
      <c r="H64" s="281"/>
      <c r="I64" s="282"/>
      <c r="J64" s="435"/>
      <c r="M64" s="71">
        <v>0</v>
      </c>
      <c r="N64" s="61"/>
      <c r="O64" s="59"/>
      <c r="P64" s="35"/>
      <c r="Q64" s="92"/>
      <c r="R64" s="113"/>
    </row>
    <row r="65" spans="2:18" s="5" customFormat="1" ht="17.25" customHeight="1" thickBot="1" x14ac:dyDescent="0.3">
      <c r="C65" s="244"/>
      <c r="D65" s="245"/>
      <c r="E65" s="245"/>
      <c r="F65" s="245"/>
      <c r="G65" s="245"/>
      <c r="H65" s="245"/>
      <c r="I65" s="246"/>
      <c r="J65" s="436"/>
      <c r="M65" s="71">
        <v>0</v>
      </c>
      <c r="N65" s="86"/>
      <c r="O65" s="93"/>
      <c r="P65" s="94"/>
      <c r="Q65" s="95"/>
      <c r="R65" s="113"/>
    </row>
    <row r="66" spans="2:18" s="39" customFormat="1" ht="17.25" customHeight="1" thickBot="1" x14ac:dyDescent="0.3">
      <c r="B66" s="40"/>
      <c r="C66" s="18"/>
      <c r="D66" s="62">
        <v>43507</v>
      </c>
      <c r="E66" s="47"/>
      <c r="F66" s="47"/>
      <c r="G66" s="262"/>
      <c r="H66" s="263"/>
      <c r="I66" s="263"/>
      <c r="J66" s="264"/>
      <c r="K66" s="39">
        <v>0</v>
      </c>
      <c r="M66" s="71">
        <v>0</v>
      </c>
      <c r="N66" s="61"/>
      <c r="O66" s="59"/>
      <c r="P66" s="35"/>
      <c r="Q66" s="72"/>
      <c r="R66" s="23"/>
    </row>
    <row r="67" spans="2:18" s="5" customFormat="1" ht="17.25" customHeight="1" x14ac:dyDescent="0.25">
      <c r="C67" s="247" t="s">
        <v>91</v>
      </c>
      <c r="D67" s="248"/>
      <c r="E67" s="248"/>
      <c r="F67" s="248"/>
      <c r="G67" s="248"/>
      <c r="H67" s="248"/>
      <c r="I67" s="249"/>
      <c r="J67" s="277" t="s">
        <v>77</v>
      </c>
      <c r="M67" s="70">
        <v>1</v>
      </c>
      <c r="N67" s="88" t="s">
        <v>77</v>
      </c>
      <c r="O67" s="89"/>
      <c r="P67" s="90"/>
      <c r="Q67" s="91"/>
      <c r="R67" s="113"/>
    </row>
    <row r="68" spans="2:18" s="5" customFormat="1" ht="17.25" customHeight="1" x14ac:dyDescent="0.25">
      <c r="C68" s="280" t="s">
        <v>163</v>
      </c>
      <c r="D68" s="281"/>
      <c r="E68" s="281"/>
      <c r="F68" s="281"/>
      <c r="G68" s="281"/>
      <c r="H68" s="281"/>
      <c r="I68" s="282"/>
      <c r="J68" s="435"/>
      <c r="M68" s="71">
        <v>0</v>
      </c>
      <c r="N68" s="61"/>
      <c r="O68" s="59"/>
      <c r="P68" s="35"/>
      <c r="Q68" s="92"/>
      <c r="R68" s="113"/>
    </row>
    <row r="69" spans="2:18" s="5" customFormat="1" ht="17.25" customHeight="1" thickBot="1" x14ac:dyDescent="0.3">
      <c r="C69" s="244" t="s">
        <v>164</v>
      </c>
      <c r="D69" s="245"/>
      <c r="E69" s="245"/>
      <c r="F69" s="245"/>
      <c r="G69" s="245"/>
      <c r="H69" s="245"/>
      <c r="I69" s="246"/>
      <c r="J69" s="436"/>
      <c r="M69" s="71">
        <v>0</v>
      </c>
      <c r="N69" s="86"/>
      <c r="O69" s="93"/>
      <c r="P69" s="94"/>
      <c r="Q69" s="95"/>
      <c r="R69" s="113"/>
    </row>
    <row r="70" spans="2:18" s="11" customFormat="1" ht="17.25" customHeight="1" thickBot="1" x14ac:dyDescent="0.3">
      <c r="C70" s="18"/>
      <c r="D70" s="62">
        <v>43510</v>
      </c>
      <c r="E70" s="19"/>
      <c r="F70" s="47"/>
      <c r="G70" s="262"/>
      <c r="H70" s="263"/>
      <c r="I70" s="263"/>
      <c r="J70" s="264"/>
      <c r="K70" s="39">
        <v>0</v>
      </c>
      <c r="L70" s="6"/>
      <c r="M70" s="71">
        <v>0</v>
      </c>
      <c r="N70" s="61"/>
      <c r="O70" s="59"/>
      <c r="P70" s="35"/>
      <c r="Q70" s="75"/>
      <c r="R70" s="113"/>
    </row>
    <row r="71" spans="2:18" s="5" customFormat="1" ht="17.25" customHeight="1" x14ac:dyDescent="0.25">
      <c r="C71" s="247" t="s">
        <v>91</v>
      </c>
      <c r="D71" s="248"/>
      <c r="E71" s="248"/>
      <c r="F71" s="248"/>
      <c r="G71" s="248"/>
      <c r="H71" s="248"/>
      <c r="I71" s="249"/>
      <c r="J71" s="277" t="s">
        <v>61</v>
      </c>
      <c r="M71" s="70">
        <v>1</v>
      </c>
      <c r="N71" s="88" t="s">
        <v>61</v>
      </c>
      <c r="O71" s="89"/>
      <c r="P71" s="90"/>
      <c r="Q71" s="91"/>
      <c r="R71" s="113"/>
    </row>
    <row r="72" spans="2:18" s="5" customFormat="1" ht="17.25" customHeight="1" x14ac:dyDescent="0.25">
      <c r="C72" s="280"/>
      <c r="D72" s="281"/>
      <c r="E72" s="281"/>
      <c r="F72" s="281"/>
      <c r="G72" s="281"/>
      <c r="H72" s="281"/>
      <c r="I72" s="282"/>
      <c r="J72" s="435"/>
      <c r="M72" s="71">
        <v>0</v>
      </c>
      <c r="N72" s="61"/>
      <c r="O72" s="59"/>
      <c r="P72" s="35"/>
      <c r="Q72" s="92"/>
      <c r="R72" s="113"/>
    </row>
    <row r="73" spans="2:18" s="5" customFormat="1" ht="17.25" customHeight="1" thickBot="1" x14ac:dyDescent="0.3">
      <c r="C73" s="244"/>
      <c r="D73" s="245"/>
      <c r="E73" s="245"/>
      <c r="F73" s="245"/>
      <c r="G73" s="245"/>
      <c r="H73" s="245"/>
      <c r="I73" s="246"/>
      <c r="J73" s="436"/>
      <c r="M73" s="71">
        <v>0</v>
      </c>
      <c r="N73" s="86"/>
      <c r="O73" s="93"/>
      <c r="P73" s="94"/>
      <c r="Q73" s="95"/>
      <c r="R73" s="113"/>
    </row>
    <row r="74" spans="2:18" s="39" customFormat="1" ht="17.25" customHeight="1" thickBot="1" x14ac:dyDescent="0.3">
      <c r="B74" s="40"/>
      <c r="C74" s="18"/>
      <c r="D74" s="62">
        <v>43514</v>
      </c>
      <c r="E74" s="47"/>
      <c r="F74" s="47"/>
      <c r="G74" s="262" t="s">
        <v>145</v>
      </c>
      <c r="H74" s="263"/>
      <c r="I74" s="263"/>
      <c r="J74" s="264"/>
      <c r="K74" s="39">
        <v>0</v>
      </c>
      <c r="M74" s="71">
        <v>0</v>
      </c>
      <c r="N74" s="61"/>
      <c r="O74" s="59"/>
      <c r="P74" s="35"/>
      <c r="Q74" s="75"/>
      <c r="R74" s="23"/>
    </row>
    <row r="75" spans="2:18" s="5" customFormat="1" ht="17.25" hidden="1" customHeight="1" x14ac:dyDescent="0.25">
      <c r="C75" s="247" t="s">
        <v>91</v>
      </c>
      <c r="D75" s="248"/>
      <c r="E75" s="248"/>
      <c r="F75" s="248"/>
      <c r="G75" s="248"/>
      <c r="H75" s="248"/>
      <c r="I75" s="249"/>
      <c r="J75" s="277"/>
      <c r="M75" s="70">
        <v>0</v>
      </c>
      <c r="N75" s="88"/>
      <c r="O75" s="89"/>
      <c r="P75" s="90"/>
      <c r="Q75" s="91"/>
      <c r="R75" s="113"/>
    </row>
    <row r="76" spans="2:18" s="5" customFormat="1" ht="17.25" hidden="1" customHeight="1" thickBot="1" x14ac:dyDescent="0.3">
      <c r="C76" s="280"/>
      <c r="D76" s="281"/>
      <c r="E76" s="281"/>
      <c r="F76" s="281"/>
      <c r="G76" s="281"/>
      <c r="H76" s="281"/>
      <c r="I76" s="282"/>
      <c r="J76" s="435"/>
      <c r="M76" s="71">
        <v>0</v>
      </c>
      <c r="N76" s="61"/>
      <c r="O76" s="59"/>
      <c r="P76" s="35"/>
      <c r="Q76" s="92"/>
      <c r="R76" s="113"/>
    </row>
    <row r="77" spans="2:18" s="5" customFormat="1" ht="17.25" hidden="1" customHeight="1" thickBot="1" x14ac:dyDescent="0.3">
      <c r="C77" s="244"/>
      <c r="D77" s="245"/>
      <c r="E77" s="245"/>
      <c r="F77" s="245"/>
      <c r="G77" s="245"/>
      <c r="H77" s="245"/>
      <c r="I77" s="246"/>
      <c r="J77" s="436"/>
      <c r="M77" s="71">
        <v>0</v>
      </c>
      <c r="N77" s="86"/>
      <c r="O77" s="93"/>
      <c r="P77" s="94"/>
      <c r="Q77" s="95"/>
      <c r="R77" s="113"/>
    </row>
    <row r="78" spans="2:18" s="5" customFormat="1" ht="17.25" hidden="1" customHeight="1" x14ac:dyDescent="0.25">
      <c r="C78" s="250" t="s">
        <v>123</v>
      </c>
      <c r="D78" s="251"/>
      <c r="E78" s="251"/>
      <c r="F78" s="251"/>
      <c r="G78" s="251"/>
      <c r="H78" s="251"/>
      <c r="I78" s="252"/>
      <c r="J78" s="266"/>
      <c r="M78" s="71">
        <v>0</v>
      </c>
      <c r="N78" s="88"/>
      <c r="O78" s="89"/>
      <c r="P78" s="90"/>
      <c r="Q78" s="96"/>
      <c r="R78" s="113"/>
    </row>
    <row r="79" spans="2:18" s="5" customFormat="1" ht="17.25" hidden="1" customHeight="1" x14ac:dyDescent="0.25">
      <c r="C79" s="227"/>
      <c r="D79" s="228"/>
      <c r="E79" s="228"/>
      <c r="F79" s="228"/>
      <c r="G79" s="228"/>
      <c r="H79" s="228"/>
      <c r="I79" s="229"/>
      <c r="J79" s="266"/>
      <c r="M79" s="71">
        <v>0</v>
      </c>
      <c r="N79" s="61"/>
      <c r="O79" s="59"/>
      <c r="P79" s="35"/>
      <c r="Q79" s="92"/>
      <c r="R79" s="113"/>
    </row>
    <row r="80" spans="2:18" s="5" customFormat="1" ht="17.25" hidden="1" customHeight="1" thickBot="1" x14ac:dyDescent="0.3">
      <c r="C80" s="253"/>
      <c r="D80" s="254"/>
      <c r="E80" s="254"/>
      <c r="F80" s="254"/>
      <c r="G80" s="254"/>
      <c r="H80" s="254"/>
      <c r="I80" s="255"/>
      <c r="J80" s="266"/>
      <c r="M80" s="71">
        <v>0</v>
      </c>
      <c r="N80" s="61"/>
      <c r="O80" s="59"/>
      <c r="P80" s="35"/>
      <c r="Q80" s="92"/>
      <c r="R80" s="113"/>
    </row>
    <row r="81" spans="2:18" s="5" customFormat="1" ht="24.75" hidden="1" customHeight="1" x14ac:dyDescent="0.25">
      <c r="C81" s="256"/>
      <c r="D81" s="257"/>
      <c r="E81" s="257"/>
      <c r="F81" s="257"/>
      <c r="G81" s="257"/>
      <c r="H81" s="257"/>
      <c r="I81" s="258"/>
      <c r="J81" s="266"/>
      <c r="M81" s="71">
        <v>0</v>
      </c>
      <c r="N81" s="61"/>
      <c r="O81" s="59"/>
      <c r="P81" s="35"/>
      <c r="Q81" s="92"/>
      <c r="R81" s="113"/>
    </row>
    <row r="82" spans="2:18" s="5" customFormat="1" ht="17.25" hidden="1" customHeight="1" x14ac:dyDescent="0.25">
      <c r="C82" s="259"/>
      <c r="D82" s="260"/>
      <c r="E82" s="260"/>
      <c r="F82" s="260"/>
      <c r="G82" s="260"/>
      <c r="H82" s="260"/>
      <c r="I82" s="261"/>
      <c r="J82" s="266"/>
      <c r="M82" s="71">
        <v>0</v>
      </c>
      <c r="N82" s="86"/>
      <c r="O82" s="93"/>
      <c r="P82" s="94"/>
      <c r="Q82" s="95"/>
      <c r="R82" s="113"/>
    </row>
    <row r="83" spans="2:18" s="39" customFormat="1" ht="17.25" customHeight="1" thickBot="1" x14ac:dyDescent="0.3">
      <c r="B83" s="40"/>
      <c r="C83" s="18"/>
      <c r="D83" s="62">
        <v>43517</v>
      </c>
      <c r="E83" s="47"/>
      <c r="F83" s="47"/>
      <c r="G83" s="262" t="s">
        <v>145</v>
      </c>
      <c r="H83" s="263"/>
      <c r="I83" s="263"/>
      <c r="J83" s="264"/>
      <c r="K83" s="39">
        <v>0</v>
      </c>
      <c r="M83" s="71">
        <v>0</v>
      </c>
      <c r="N83" s="61"/>
      <c r="O83" s="59"/>
      <c r="P83" s="35"/>
      <c r="Q83" s="75"/>
      <c r="R83" s="23"/>
    </row>
    <row r="84" spans="2:18" s="5" customFormat="1" ht="17.25" hidden="1" customHeight="1" x14ac:dyDescent="0.25">
      <c r="C84" s="247" t="s">
        <v>91</v>
      </c>
      <c r="D84" s="248"/>
      <c r="E84" s="248"/>
      <c r="F84" s="248"/>
      <c r="G84" s="248"/>
      <c r="H84" s="248"/>
      <c r="I84" s="249"/>
      <c r="J84" s="277"/>
      <c r="M84" s="70">
        <v>0</v>
      </c>
      <c r="N84" s="88"/>
      <c r="O84" s="89"/>
      <c r="P84" s="90"/>
      <c r="Q84" s="91"/>
      <c r="R84" s="113"/>
    </row>
    <row r="85" spans="2:18" s="5" customFormat="1" ht="17.25" hidden="1" customHeight="1" thickBot="1" x14ac:dyDescent="0.3">
      <c r="C85" s="280"/>
      <c r="D85" s="281"/>
      <c r="E85" s="281"/>
      <c r="F85" s="281"/>
      <c r="G85" s="281"/>
      <c r="H85" s="281"/>
      <c r="I85" s="282"/>
      <c r="J85" s="435"/>
      <c r="M85" s="71">
        <v>0</v>
      </c>
      <c r="N85" s="61"/>
      <c r="O85" s="59"/>
      <c r="P85" s="35"/>
      <c r="Q85" s="92"/>
      <c r="R85" s="113"/>
    </row>
    <row r="86" spans="2:18" s="5" customFormat="1" ht="17.25" hidden="1" customHeight="1" thickBot="1" x14ac:dyDescent="0.3">
      <c r="C86" s="244"/>
      <c r="D86" s="245"/>
      <c r="E86" s="245"/>
      <c r="F86" s="245"/>
      <c r="G86" s="245"/>
      <c r="H86" s="245"/>
      <c r="I86" s="246"/>
      <c r="J86" s="436"/>
      <c r="M86" s="71">
        <v>0</v>
      </c>
      <c r="N86" s="86"/>
      <c r="O86" s="93"/>
      <c r="P86" s="94"/>
      <c r="Q86" s="95"/>
      <c r="R86" s="113"/>
    </row>
    <row r="87" spans="2:18" s="5" customFormat="1" ht="17.25" hidden="1" customHeight="1" x14ac:dyDescent="0.25">
      <c r="C87" s="250" t="s">
        <v>123</v>
      </c>
      <c r="D87" s="251"/>
      <c r="E87" s="251"/>
      <c r="F87" s="251"/>
      <c r="G87" s="251"/>
      <c r="H87" s="251"/>
      <c r="I87" s="252"/>
      <c r="J87" s="266"/>
      <c r="K87" s="39">
        <v>0</v>
      </c>
      <c r="M87" s="71">
        <v>0</v>
      </c>
      <c r="N87" s="88"/>
      <c r="O87" s="89"/>
      <c r="P87" s="90"/>
      <c r="Q87" s="91"/>
      <c r="R87" s="113"/>
    </row>
    <row r="88" spans="2:18" s="5" customFormat="1" ht="17.25" hidden="1" customHeight="1" x14ac:dyDescent="0.25">
      <c r="C88" s="227"/>
      <c r="D88" s="228"/>
      <c r="E88" s="228"/>
      <c r="F88" s="228"/>
      <c r="G88" s="228"/>
      <c r="H88" s="228"/>
      <c r="I88" s="286"/>
      <c r="J88" s="266"/>
      <c r="K88" s="39">
        <v>0</v>
      </c>
      <c r="M88" s="71">
        <v>0</v>
      </c>
      <c r="N88" s="61"/>
      <c r="O88" s="59"/>
      <c r="P88" s="35"/>
      <c r="Q88" s="99"/>
      <c r="R88" s="113"/>
    </row>
    <row r="89" spans="2:18" s="5" customFormat="1" ht="17.25" hidden="1" customHeight="1" thickBot="1" x14ac:dyDescent="0.3">
      <c r="C89" s="253"/>
      <c r="D89" s="254"/>
      <c r="E89" s="254"/>
      <c r="F89" s="254"/>
      <c r="G89" s="254"/>
      <c r="H89" s="254"/>
      <c r="I89" s="287"/>
      <c r="J89" s="266"/>
      <c r="K89" s="39">
        <v>0</v>
      </c>
      <c r="M89" s="71">
        <v>0</v>
      </c>
      <c r="N89" s="61"/>
      <c r="O89" s="59"/>
      <c r="P89" s="35"/>
      <c r="Q89" s="99"/>
      <c r="R89" s="113"/>
    </row>
    <row r="90" spans="2:18" s="5" customFormat="1" ht="17.25" hidden="1" customHeight="1" x14ac:dyDescent="0.25">
      <c r="C90" s="253"/>
      <c r="D90" s="254"/>
      <c r="E90" s="254"/>
      <c r="F90" s="254"/>
      <c r="G90" s="254"/>
      <c r="H90" s="254"/>
      <c r="I90" s="287"/>
      <c r="J90" s="266"/>
      <c r="K90" s="39">
        <v>0</v>
      </c>
      <c r="M90" s="71">
        <v>0</v>
      </c>
      <c r="N90" s="61"/>
      <c r="O90" s="59"/>
      <c r="P90" s="35"/>
      <c r="Q90" s="99"/>
      <c r="R90" s="113"/>
    </row>
    <row r="91" spans="2:18" s="5" customFormat="1" ht="17.25" hidden="1" customHeight="1" x14ac:dyDescent="0.25">
      <c r="C91" s="311"/>
      <c r="D91" s="312"/>
      <c r="E91" s="312"/>
      <c r="F91" s="312"/>
      <c r="G91" s="312"/>
      <c r="H91" s="312"/>
      <c r="I91" s="313"/>
      <c r="J91" s="266"/>
      <c r="K91" s="39">
        <v>0</v>
      </c>
      <c r="M91" s="71">
        <v>0</v>
      </c>
      <c r="N91" s="86"/>
      <c r="O91" s="93"/>
      <c r="P91" s="94"/>
      <c r="Q91" s="100"/>
      <c r="R91" s="113"/>
    </row>
    <row r="92" spans="2:18" s="11" customFormat="1" ht="17.25" customHeight="1" thickBot="1" x14ac:dyDescent="0.3">
      <c r="C92" s="18"/>
      <c r="D92" s="62">
        <v>43521</v>
      </c>
      <c r="E92" s="19"/>
      <c r="F92" s="47"/>
      <c r="G92" s="262" t="s">
        <v>145</v>
      </c>
      <c r="H92" s="263"/>
      <c r="I92" s="263"/>
      <c r="J92" s="264"/>
      <c r="K92" s="39">
        <v>0</v>
      </c>
      <c r="L92" s="6"/>
      <c r="M92" s="71">
        <v>0</v>
      </c>
      <c r="N92" s="61"/>
      <c r="O92" s="59"/>
      <c r="P92" s="35"/>
      <c r="Q92" s="73"/>
      <c r="R92" s="113"/>
    </row>
    <row r="93" spans="2:18" s="5" customFormat="1" ht="17.25" hidden="1" customHeight="1" thickBot="1" x14ac:dyDescent="0.3">
      <c r="C93" s="247" t="s">
        <v>91</v>
      </c>
      <c r="D93" s="248"/>
      <c r="E93" s="248"/>
      <c r="F93" s="248"/>
      <c r="G93" s="248"/>
      <c r="H93" s="248"/>
      <c r="I93" s="249"/>
      <c r="J93" s="277"/>
      <c r="M93" s="70">
        <v>0</v>
      </c>
      <c r="N93" s="88"/>
      <c r="O93" s="89"/>
      <c r="P93" s="90"/>
      <c r="Q93" s="91"/>
      <c r="R93" s="113"/>
    </row>
    <row r="94" spans="2:18" s="5" customFormat="1" ht="17.25" hidden="1" customHeight="1" thickBot="1" x14ac:dyDescent="0.3">
      <c r="C94" s="280"/>
      <c r="D94" s="281"/>
      <c r="E94" s="281"/>
      <c r="F94" s="281"/>
      <c r="G94" s="281"/>
      <c r="H94" s="281"/>
      <c r="I94" s="282"/>
      <c r="J94" s="435"/>
      <c r="M94" s="71">
        <v>0</v>
      </c>
      <c r="N94" s="61"/>
      <c r="O94" s="59"/>
      <c r="P94" s="35"/>
      <c r="Q94" s="92"/>
      <c r="R94" s="113"/>
    </row>
    <row r="95" spans="2:18" s="5" customFormat="1" ht="17.25" hidden="1" customHeight="1" thickBot="1" x14ac:dyDescent="0.3">
      <c r="C95" s="244"/>
      <c r="D95" s="245"/>
      <c r="E95" s="245"/>
      <c r="F95" s="245"/>
      <c r="G95" s="245"/>
      <c r="H95" s="245"/>
      <c r="I95" s="246"/>
      <c r="J95" s="436"/>
      <c r="M95" s="71">
        <v>0</v>
      </c>
      <c r="N95" s="86"/>
      <c r="O95" s="93"/>
      <c r="P95" s="94"/>
      <c r="Q95" s="95"/>
      <c r="R95" s="113"/>
    </row>
    <row r="96" spans="2:18" s="5" customFormat="1" ht="17.25" hidden="1" customHeight="1" x14ac:dyDescent="0.25">
      <c r="C96" s="250" t="s">
        <v>123</v>
      </c>
      <c r="D96" s="251"/>
      <c r="E96" s="251"/>
      <c r="F96" s="251"/>
      <c r="G96" s="251"/>
      <c r="H96" s="251"/>
      <c r="I96" s="252"/>
      <c r="J96" s="266"/>
      <c r="M96" s="71">
        <v>0</v>
      </c>
      <c r="N96" s="88"/>
      <c r="O96" s="89"/>
      <c r="P96" s="90"/>
      <c r="Q96" s="96"/>
      <c r="R96" s="113"/>
    </row>
    <row r="97" spans="2:18" s="5" customFormat="1" ht="17.25" hidden="1" customHeight="1" x14ac:dyDescent="0.25">
      <c r="C97" s="227"/>
      <c r="D97" s="228"/>
      <c r="E97" s="228"/>
      <c r="F97" s="228"/>
      <c r="G97" s="228"/>
      <c r="H97" s="228"/>
      <c r="I97" s="229"/>
      <c r="J97" s="266"/>
      <c r="M97" s="71">
        <v>0</v>
      </c>
      <c r="N97" s="61"/>
      <c r="O97" s="59"/>
      <c r="P97" s="35"/>
      <c r="Q97" s="92"/>
      <c r="R97" s="113"/>
    </row>
    <row r="98" spans="2:18" s="5" customFormat="1" ht="17.25" hidden="1" customHeight="1" thickBot="1" x14ac:dyDescent="0.3">
      <c r="C98" s="253"/>
      <c r="D98" s="254"/>
      <c r="E98" s="254"/>
      <c r="F98" s="254"/>
      <c r="G98" s="254"/>
      <c r="H98" s="254"/>
      <c r="I98" s="255"/>
      <c r="J98" s="266"/>
      <c r="M98" s="71">
        <v>0</v>
      </c>
      <c r="N98" s="61"/>
      <c r="O98" s="59"/>
      <c r="P98" s="35"/>
      <c r="Q98" s="92"/>
      <c r="R98" s="113"/>
    </row>
    <row r="99" spans="2:18" s="5" customFormat="1" ht="24.75" hidden="1" customHeight="1" x14ac:dyDescent="0.25">
      <c r="C99" s="256"/>
      <c r="D99" s="257"/>
      <c r="E99" s="257"/>
      <c r="F99" s="257"/>
      <c r="G99" s="257"/>
      <c r="H99" s="257"/>
      <c r="I99" s="258"/>
      <c r="J99" s="266"/>
      <c r="M99" s="71">
        <v>0</v>
      </c>
      <c r="N99" s="61"/>
      <c r="O99" s="59"/>
      <c r="P99" s="35"/>
      <c r="Q99" s="92"/>
      <c r="R99" s="113"/>
    </row>
    <row r="100" spans="2:18" s="5" customFormat="1" ht="17.25" hidden="1" customHeight="1" x14ac:dyDescent="0.25">
      <c r="C100" s="259"/>
      <c r="D100" s="260"/>
      <c r="E100" s="260"/>
      <c r="F100" s="260"/>
      <c r="G100" s="260"/>
      <c r="H100" s="260"/>
      <c r="I100" s="261"/>
      <c r="J100" s="266"/>
      <c r="M100" s="71">
        <v>0</v>
      </c>
      <c r="N100" s="86"/>
      <c r="O100" s="93"/>
      <c r="P100" s="94"/>
      <c r="Q100" s="95"/>
      <c r="R100" s="113"/>
    </row>
    <row r="101" spans="2:18" s="39" customFormat="1" ht="17.25" customHeight="1" thickBot="1" x14ac:dyDescent="0.3">
      <c r="B101" s="40"/>
      <c r="C101" s="18"/>
      <c r="D101" s="62">
        <v>43524</v>
      </c>
      <c r="E101" s="47"/>
      <c r="F101" s="47"/>
      <c r="G101" s="262" t="s">
        <v>145</v>
      </c>
      <c r="H101" s="263"/>
      <c r="I101" s="263"/>
      <c r="J101" s="264"/>
      <c r="K101" s="39">
        <v>0</v>
      </c>
      <c r="M101" s="71">
        <v>0</v>
      </c>
      <c r="N101" s="61"/>
      <c r="O101" s="59"/>
      <c r="P101" s="35"/>
      <c r="Q101" s="74"/>
      <c r="R101" s="23"/>
    </row>
    <row r="102" spans="2:18" s="5" customFormat="1" ht="17.25" hidden="1" customHeight="1" x14ac:dyDescent="0.25">
      <c r="C102" s="247"/>
      <c r="D102" s="248"/>
      <c r="E102" s="248"/>
      <c r="F102" s="248"/>
      <c r="G102" s="248"/>
      <c r="H102" s="248"/>
      <c r="I102" s="249"/>
      <c r="J102" s="277"/>
      <c r="M102" s="70"/>
      <c r="N102" s="88"/>
      <c r="O102" s="89"/>
      <c r="P102" s="90"/>
      <c r="Q102" s="91"/>
      <c r="R102" s="113"/>
    </row>
    <row r="103" spans="2:18" s="5" customFormat="1" ht="17.25" hidden="1" customHeight="1" thickBot="1" x14ac:dyDescent="0.3">
      <c r="C103" s="280"/>
      <c r="D103" s="281"/>
      <c r="E103" s="281"/>
      <c r="F103" s="281"/>
      <c r="G103" s="281"/>
      <c r="H103" s="281"/>
      <c r="I103" s="282"/>
      <c r="J103" s="435"/>
      <c r="M103" s="71"/>
      <c r="N103" s="61"/>
      <c r="O103" s="59"/>
      <c r="P103" s="35"/>
      <c r="Q103" s="92"/>
      <c r="R103" s="113"/>
    </row>
    <row r="104" spans="2:18" s="5" customFormat="1" ht="17.25" hidden="1" customHeight="1" thickBot="1" x14ac:dyDescent="0.3">
      <c r="C104" s="244"/>
      <c r="D104" s="245"/>
      <c r="E104" s="245"/>
      <c r="F104" s="245"/>
      <c r="G104" s="245"/>
      <c r="H104" s="245"/>
      <c r="I104" s="246"/>
      <c r="J104" s="436"/>
      <c r="M104" s="71"/>
      <c r="N104" s="86"/>
      <c r="O104" s="93"/>
      <c r="P104" s="94"/>
      <c r="Q104" s="95"/>
      <c r="R104" s="113"/>
    </row>
    <row r="105" spans="2:18" s="5" customFormat="1" ht="17.25" hidden="1" customHeight="1" x14ac:dyDescent="0.25">
      <c r="C105" s="250"/>
      <c r="D105" s="251"/>
      <c r="E105" s="251"/>
      <c r="F105" s="251"/>
      <c r="G105" s="251"/>
      <c r="H105" s="251"/>
      <c r="I105" s="252"/>
      <c r="J105" s="266"/>
      <c r="K105" s="39"/>
      <c r="M105" s="71"/>
      <c r="N105" s="88"/>
      <c r="O105" s="89"/>
      <c r="P105" s="90"/>
      <c r="Q105" s="96"/>
      <c r="R105" s="113"/>
    </row>
    <row r="106" spans="2:18" s="5" customFormat="1" ht="17.25" hidden="1" customHeight="1" x14ac:dyDescent="0.25">
      <c r="C106" s="227"/>
      <c r="D106" s="228"/>
      <c r="E106" s="228"/>
      <c r="F106" s="228"/>
      <c r="G106" s="228"/>
      <c r="H106" s="228"/>
      <c r="I106" s="229"/>
      <c r="J106" s="266"/>
      <c r="K106" s="39"/>
      <c r="M106" s="71"/>
      <c r="N106" s="61"/>
      <c r="O106" s="59"/>
      <c r="P106" s="35"/>
      <c r="Q106" s="92"/>
      <c r="R106" s="113"/>
    </row>
    <row r="107" spans="2:18" s="5" customFormat="1" ht="17.25" hidden="1" customHeight="1" thickBot="1" x14ac:dyDescent="0.3">
      <c r="C107" s="336"/>
      <c r="D107" s="337"/>
      <c r="E107" s="337"/>
      <c r="F107" s="337"/>
      <c r="G107" s="337"/>
      <c r="H107" s="337"/>
      <c r="I107" s="338"/>
      <c r="J107" s="266"/>
      <c r="K107" s="39"/>
      <c r="M107" s="71"/>
      <c r="N107" s="61"/>
      <c r="O107" s="59"/>
      <c r="P107" s="35"/>
      <c r="Q107" s="92"/>
      <c r="R107" s="113"/>
    </row>
    <row r="108" spans="2:18" s="5" customFormat="1" ht="17.25" hidden="1" customHeight="1" x14ac:dyDescent="0.25">
      <c r="C108" s="256"/>
      <c r="D108" s="257"/>
      <c r="E108" s="257"/>
      <c r="F108" s="257"/>
      <c r="G108" s="257"/>
      <c r="H108" s="257"/>
      <c r="I108" s="258"/>
      <c r="J108" s="266"/>
      <c r="K108" s="39"/>
      <c r="M108" s="71"/>
      <c r="N108" s="61"/>
      <c r="O108" s="59"/>
      <c r="P108" s="35"/>
      <c r="Q108" s="92"/>
      <c r="R108" s="113"/>
    </row>
    <row r="109" spans="2:18" s="5" customFormat="1" ht="17.25" hidden="1" customHeight="1" x14ac:dyDescent="0.25">
      <c r="C109" s="339"/>
      <c r="D109" s="340"/>
      <c r="E109" s="340"/>
      <c r="F109" s="340"/>
      <c r="G109" s="340"/>
      <c r="H109" s="340"/>
      <c r="I109" s="341"/>
      <c r="J109" s="266"/>
      <c r="K109" s="39"/>
      <c r="M109" s="71"/>
      <c r="N109" s="86"/>
      <c r="O109" s="93"/>
      <c r="P109" s="94"/>
      <c r="Q109" s="95"/>
      <c r="R109" s="113"/>
    </row>
    <row r="110" spans="2:18" s="11" customFormat="1" ht="17.25" customHeight="1" thickBot="1" x14ac:dyDescent="0.3">
      <c r="C110" s="305" t="s">
        <v>142</v>
      </c>
      <c r="D110" s="306"/>
      <c r="E110" s="306"/>
      <c r="F110" s="306"/>
      <c r="G110" s="306"/>
      <c r="H110" s="306"/>
      <c r="I110" s="306"/>
      <c r="J110" s="307"/>
      <c r="K110" s="39">
        <v>0</v>
      </c>
      <c r="M110" s="71">
        <v>0</v>
      </c>
      <c r="N110" s="61"/>
      <c r="O110" s="59"/>
      <c r="P110" s="35"/>
      <c r="Q110" s="75"/>
      <c r="R110" s="113"/>
    </row>
    <row r="111" spans="2:18" s="39" customFormat="1" ht="17.25" customHeight="1" thickBot="1" x14ac:dyDescent="0.3">
      <c r="B111" s="40"/>
      <c r="C111" s="18"/>
      <c r="D111" s="62">
        <v>43528</v>
      </c>
      <c r="E111" s="47"/>
      <c r="F111" s="47"/>
      <c r="G111" s="262"/>
      <c r="H111" s="263"/>
      <c r="I111" s="263"/>
      <c r="J111" s="264"/>
      <c r="K111" s="39">
        <v>0</v>
      </c>
      <c r="M111" s="71">
        <v>0</v>
      </c>
      <c r="N111" s="61"/>
      <c r="O111" s="59"/>
      <c r="P111" s="35"/>
      <c r="Q111" s="72"/>
      <c r="R111" s="23"/>
    </row>
    <row r="112" spans="2:18" s="5" customFormat="1" ht="17.25" customHeight="1" x14ac:dyDescent="0.25">
      <c r="C112" s="247" t="s">
        <v>91</v>
      </c>
      <c r="D112" s="248"/>
      <c r="E112" s="248"/>
      <c r="F112" s="248"/>
      <c r="G112" s="248"/>
      <c r="H112" s="248"/>
      <c r="I112" s="249"/>
      <c r="J112" s="277" t="s">
        <v>81</v>
      </c>
      <c r="M112" s="70">
        <v>1</v>
      </c>
      <c r="N112" s="88" t="s">
        <v>81</v>
      </c>
      <c r="O112" s="89"/>
      <c r="P112" s="90"/>
      <c r="Q112" s="91"/>
      <c r="R112" s="132"/>
    </row>
    <row r="113" spans="2:18" s="5" customFormat="1" ht="17.25" customHeight="1" x14ac:dyDescent="0.25">
      <c r="C113" s="280" t="s">
        <v>153</v>
      </c>
      <c r="D113" s="281"/>
      <c r="E113" s="281"/>
      <c r="F113" s="281"/>
      <c r="G113" s="281"/>
      <c r="H113" s="281"/>
      <c r="I113" s="282"/>
      <c r="J113" s="435"/>
      <c r="M113" s="71">
        <v>0</v>
      </c>
      <c r="N113" s="61"/>
      <c r="O113" s="59"/>
      <c r="P113" s="35"/>
      <c r="Q113" s="92"/>
      <c r="R113" s="113"/>
    </row>
    <row r="114" spans="2:18" s="5" customFormat="1" ht="17.25" customHeight="1" thickBot="1" x14ac:dyDescent="0.3">
      <c r="C114" s="244" t="s">
        <v>165</v>
      </c>
      <c r="D114" s="245"/>
      <c r="E114" s="245"/>
      <c r="F114" s="245"/>
      <c r="G114" s="245"/>
      <c r="H114" s="245"/>
      <c r="I114" s="246"/>
      <c r="J114" s="436"/>
      <c r="M114" s="71">
        <v>0</v>
      </c>
      <c r="N114" s="86"/>
      <c r="O114" s="93"/>
      <c r="P114" s="94"/>
      <c r="Q114" s="95"/>
      <c r="R114" s="113"/>
    </row>
    <row r="115" spans="2:18" s="39" customFormat="1" ht="17.25" customHeight="1" thickBot="1" x14ac:dyDescent="0.3">
      <c r="B115" s="40"/>
      <c r="C115" s="18"/>
      <c r="D115" s="62">
        <v>43531</v>
      </c>
      <c r="E115" s="47"/>
      <c r="F115" s="47"/>
      <c r="G115" s="262"/>
      <c r="H115" s="263"/>
      <c r="I115" s="263"/>
      <c r="J115" s="264"/>
      <c r="K115" s="39">
        <v>0</v>
      </c>
      <c r="M115" s="71">
        <v>0</v>
      </c>
      <c r="N115" s="61"/>
      <c r="O115" s="59"/>
      <c r="P115" s="35"/>
      <c r="Q115" s="72"/>
      <c r="R115" s="23"/>
    </row>
    <row r="116" spans="2:18" s="5" customFormat="1" ht="17.25" customHeight="1" x14ac:dyDescent="0.25">
      <c r="C116" s="247" t="s">
        <v>91</v>
      </c>
      <c r="D116" s="248"/>
      <c r="E116" s="248"/>
      <c r="F116" s="248"/>
      <c r="G116" s="248"/>
      <c r="H116" s="248"/>
      <c r="I116" s="249"/>
      <c r="J116" s="277" t="s">
        <v>61</v>
      </c>
      <c r="M116" s="70">
        <v>1</v>
      </c>
      <c r="N116" s="88" t="s">
        <v>61</v>
      </c>
      <c r="O116" s="89"/>
      <c r="P116" s="90"/>
      <c r="Q116" s="91"/>
      <c r="R116" s="113"/>
    </row>
    <row r="117" spans="2:18" s="5" customFormat="1" ht="17.25" customHeight="1" x14ac:dyDescent="0.25">
      <c r="C117" s="280"/>
      <c r="D117" s="281"/>
      <c r="E117" s="281"/>
      <c r="F117" s="281"/>
      <c r="G117" s="281"/>
      <c r="H117" s="281"/>
      <c r="I117" s="282"/>
      <c r="J117" s="435"/>
      <c r="M117" s="71">
        <v>0</v>
      </c>
      <c r="N117" s="61"/>
      <c r="O117" s="59"/>
      <c r="P117" s="35"/>
      <c r="Q117" s="92"/>
      <c r="R117" s="113"/>
    </row>
    <row r="118" spans="2:18" s="5" customFormat="1" ht="17.25" customHeight="1" thickBot="1" x14ac:dyDescent="0.3">
      <c r="C118" s="244"/>
      <c r="D118" s="245"/>
      <c r="E118" s="245"/>
      <c r="F118" s="245"/>
      <c r="G118" s="245"/>
      <c r="H118" s="245"/>
      <c r="I118" s="246"/>
      <c r="J118" s="436"/>
      <c r="M118" s="71">
        <v>0</v>
      </c>
      <c r="N118" s="86"/>
      <c r="O118" s="93"/>
      <c r="P118" s="94"/>
      <c r="Q118" s="95"/>
      <c r="R118" s="113"/>
    </row>
    <row r="119" spans="2:18" s="39" customFormat="1" ht="17.25" customHeight="1" thickBot="1" x14ac:dyDescent="0.3">
      <c r="B119" s="40"/>
      <c r="C119" s="18"/>
      <c r="D119" s="62">
        <v>43535</v>
      </c>
      <c r="E119" s="47"/>
      <c r="F119" s="47"/>
      <c r="G119" s="262"/>
      <c r="H119" s="263"/>
      <c r="I119" s="263"/>
      <c r="J119" s="264"/>
      <c r="K119" s="39">
        <v>0</v>
      </c>
      <c r="M119" s="71">
        <v>0</v>
      </c>
      <c r="N119" s="61"/>
      <c r="O119" s="59"/>
      <c r="P119" s="35"/>
      <c r="Q119" s="75"/>
      <c r="R119" s="23"/>
    </row>
    <row r="120" spans="2:18" s="5" customFormat="1" ht="17.25" customHeight="1" x14ac:dyDescent="0.25">
      <c r="C120" s="247" t="s">
        <v>91</v>
      </c>
      <c r="D120" s="248"/>
      <c r="E120" s="248"/>
      <c r="F120" s="248"/>
      <c r="G120" s="248"/>
      <c r="H120" s="248"/>
      <c r="I120" s="249"/>
      <c r="J120" s="277" t="s">
        <v>80</v>
      </c>
      <c r="K120" s="39" t="s">
        <v>80</v>
      </c>
      <c r="M120" s="71">
        <v>1</v>
      </c>
      <c r="N120" s="88" t="s">
        <v>80</v>
      </c>
      <c r="O120" s="89"/>
      <c r="P120" s="90"/>
      <c r="Q120" s="91"/>
      <c r="R120" s="113"/>
    </row>
    <row r="121" spans="2:18" s="5" customFormat="1" ht="17.25" customHeight="1" x14ac:dyDescent="0.25">
      <c r="C121" s="280" t="s">
        <v>154</v>
      </c>
      <c r="D121" s="281"/>
      <c r="E121" s="281"/>
      <c r="F121" s="281"/>
      <c r="G121" s="281"/>
      <c r="H121" s="281"/>
      <c r="I121" s="282"/>
      <c r="J121" s="435"/>
      <c r="K121" s="39">
        <v>0</v>
      </c>
      <c r="M121" s="71">
        <v>0</v>
      </c>
      <c r="N121" s="61"/>
      <c r="O121" s="59"/>
      <c r="P121" s="35"/>
      <c r="Q121" s="99"/>
      <c r="R121" s="113"/>
    </row>
    <row r="122" spans="2:18" s="5" customFormat="1" ht="17.25" customHeight="1" thickBot="1" x14ac:dyDescent="0.3">
      <c r="C122" s="244" t="s">
        <v>169</v>
      </c>
      <c r="D122" s="245"/>
      <c r="E122" s="245"/>
      <c r="F122" s="245"/>
      <c r="G122" s="245"/>
      <c r="H122" s="245"/>
      <c r="I122" s="246"/>
      <c r="J122" s="436"/>
      <c r="K122" s="39">
        <v>0</v>
      </c>
      <c r="M122" s="71">
        <v>0</v>
      </c>
      <c r="N122" s="86"/>
      <c r="O122" s="93"/>
      <c r="P122" s="94"/>
      <c r="Q122" s="100"/>
      <c r="R122" s="113"/>
    </row>
    <row r="123" spans="2:18" s="39" customFormat="1" ht="17.25" customHeight="1" thickBot="1" x14ac:dyDescent="0.3">
      <c r="B123" s="40"/>
      <c r="C123" s="18"/>
      <c r="D123" s="62">
        <v>43538</v>
      </c>
      <c r="E123" s="47"/>
      <c r="F123" s="47"/>
      <c r="G123" s="262"/>
      <c r="H123" s="263"/>
      <c r="I123" s="263"/>
      <c r="J123" s="264"/>
      <c r="K123" s="39">
        <v>0</v>
      </c>
      <c r="M123" s="71">
        <v>0</v>
      </c>
      <c r="N123" s="61"/>
      <c r="O123" s="59"/>
      <c r="P123" s="35"/>
      <c r="Q123" s="72"/>
      <c r="R123" s="23"/>
    </row>
    <row r="124" spans="2:18" s="5" customFormat="1" ht="17.25" customHeight="1" x14ac:dyDescent="0.25">
      <c r="C124" s="247" t="s">
        <v>91</v>
      </c>
      <c r="D124" s="248"/>
      <c r="E124" s="248"/>
      <c r="F124" s="248"/>
      <c r="G124" s="248"/>
      <c r="H124" s="248"/>
      <c r="I124" s="249"/>
      <c r="J124" s="277" t="s">
        <v>61</v>
      </c>
      <c r="K124" s="39"/>
      <c r="M124" s="71">
        <v>1</v>
      </c>
      <c r="N124" s="88" t="s">
        <v>61</v>
      </c>
      <c r="O124" s="89"/>
      <c r="P124" s="90"/>
      <c r="Q124" s="96"/>
      <c r="R124" s="113"/>
    </row>
    <row r="125" spans="2:18" s="5" customFormat="1" ht="17.25" customHeight="1" x14ac:dyDescent="0.25">
      <c r="C125" s="415"/>
      <c r="D125" s="416"/>
      <c r="E125" s="416"/>
      <c r="F125" s="416"/>
      <c r="G125" s="416"/>
      <c r="H125" s="416"/>
      <c r="I125" s="417"/>
      <c r="J125" s="435"/>
      <c r="K125" s="39"/>
      <c r="M125" s="71">
        <v>0</v>
      </c>
      <c r="N125" s="61"/>
      <c r="O125" s="59"/>
      <c r="P125" s="35"/>
      <c r="Q125" s="92"/>
      <c r="R125" s="113"/>
    </row>
    <row r="126" spans="2:18" s="5" customFormat="1" ht="17.25" customHeight="1" thickBot="1" x14ac:dyDescent="0.3">
      <c r="C126" s="418"/>
      <c r="D126" s="419"/>
      <c r="E126" s="419"/>
      <c r="F126" s="419"/>
      <c r="G126" s="419"/>
      <c r="H126" s="419"/>
      <c r="I126" s="420"/>
      <c r="J126" s="436"/>
      <c r="K126" s="39"/>
      <c r="M126" s="71">
        <v>0</v>
      </c>
      <c r="N126" s="86"/>
      <c r="O126" s="93"/>
      <c r="P126" s="94"/>
      <c r="Q126" s="95"/>
      <c r="R126" s="113"/>
    </row>
    <row r="127" spans="2:18" s="39" customFormat="1" ht="17.25" customHeight="1" thickBot="1" x14ac:dyDescent="0.3">
      <c r="B127" s="40"/>
      <c r="C127" s="18"/>
      <c r="D127" s="62">
        <v>43542</v>
      </c>
      <c r="E127" s="47"/>
      <c r="F127" s="47"/>
      <c r="G127" s="262"/>
      <c r="H127" s="263"/>
      <c r="I127" s="263"/>
      <c r="J127" s="264"/>
      <c r="K127" s="39">
        <v>0</v>
      </c>
      <c r="M127" s="71">
        <v>0</v>
      </c>
      <c r="N127" s="61"/>
      <c r="O127" s="59"/>
      <c r="P127" s="35"/>
      <c r="Q127" s="75"/>
      <c r="R127" s="23"/>
    </row>
    <row r="128" spans="2:18" s="5" customFormat="1" ht="17.25" customHeight="1" x14ac:dyDescent="0.25">
      <c r="C128" s="247" t="s">
        <v>91</v>
      </c>
      <c r="D128" s="248"/>
      <c r="E128" s="248"/>
      <c r="F128" s="248"/>
      <c r="G128" s="248"/>
      <c r="H128" s="248"/>
      <c r="I128" s="249"/>
      <c r="J128" s="277" t="s">
        <v>83</v>
      </c>
      <c r="K128" s="39" t="s">
        <v>83</v>
      </c>
      <c r="M128" s="71">
        <v>1</v>
      </c>
      <c r="N128" s="88" t="s">
        <v>83</v>
      </c>
      <c r="O128" s="89"/>
      <c r="P128" s="90"/>
      <c r="Q128" s="91"/>
      <c r="R128" s="113"/>
    </row>
    <row r="129" spans="2:18" s="5" customFormat="1" ht="17.25" customHeight="1" x14ac:dyDescent="0.25">
      <c r="C129" s="280" t="s">
        <v>6</v>
      </c>
      <c r="D129" s="281"/>
      <c r="E129" s="281"/>
      <c r="F129" s="281"/>
      <c r="G129" s="281"/>
      <c r="H129" s="281"/>
      <c r="I129" s="282"/>
      <c r="J129" s="435"/>
      <c r="K129" s="39">
        <v>0</v>
      </c>
      <c r="M129" s="71">
        <v>0</v>
      </c>
      <c r="N129" s="61"/>
      <c r="O129" s="59"/>
      <c r="P129" s="35"/>
      <c r="Q129" s="99"/>
      <c r="R129" s="113"/>
    </row>
    <row r="130" spans="2:18" s="5" customFormat="1" ht="24.75" customHeight="1" thickBot="1" x14ac:dyDescent="0.3">
      <c r="C130" s="407" t="s">
        <v>166</v>
      </c>
      <c r="D130" s="408"/>
      <c r="E130" s="408"/>
      <c r="F130" s="408"/>
      <c r="G130" s="408"/>
      <c r="H130" s="408"/>
      <c r="I130" s="409"/>
      <c r="J130" s="436"/>
      <c r="K130" s="39">
        <v>0</v>
      </c>
      <c r="M130" s="71">
        <v>0</v>
      </c>
      <c r="N130" s="86"/>
      <c r="O130" s="93"/>
      <c r="P130" s="94"/>
      <c r="Q130" s="100"/>
      <c r="R130" s="113"/>
    </row>
    <row r="131" spans="2:18" s="39" customFormat="1" ht="17.25" customHeight="1" thickBot="1" x14ac:dyDescent="0.3">
      <c r="B131" s="40"/>
      <c r="C131" s="18"/>
      <c r="D131" s="62">
        <v>43545</v>
      </c>
      <c r="E131" s="47"/>
      <c r="F131" s="47"/>
      <c r="G131" s="262"/>
      <c r="H131" s="263"/>
      <c r="I131" s="263"/>
      <c r="J131" s="264"/>
      <c r="K131" s="39">
        <v>0</v>
      </c>
      <c r="M131" s="71">
        <v>0</v>
      </c>
      <c r="N131" s="61"/>
      <c r="O131" s="59"/>
      <c r="P131" s="35"/>
      <c r="Q131" s="72"/>
      <c r="R131" s="23"/>
    </row>
    <row r="132" spans="2:18" s="5" customFormat="1" ht="17.25" customHeight="1" x14ac:dyDescent="0.25">
      <c r="C132" s="247" t="s">
        <v>91</v>
      </c>
      <c r="D132" s="248"/>
      <c r="E132" s="248"/>
      <c r="F132" s="248"/>
      <c r="G132" s="248"/>
      <c r="H132" s="248"/>
      <c r="I132" s="249"/>
      <c r="J132" s="277" t="s">
        <v>61</v>
      </c>
      <c r="K132" s="39" t="s">
        <v>61</v>
      </c>
      <c r="M132" s="71">
        <v>1</v>
      </c>
      <c r="N132" s="88" t="s">
        <v>61</v>
      </c>
      <c r="O132" s="89"/>
      <c r="P132" s="103"/>
      <c r="Q132" s="96"/>
      <c r="R132" s="113"/>
    </row>
    <row r="133" spans="2:18" s="5" customFormat="1" ht="17.25" customHeight="1" x14ac:dyDescent="0.25">
      <c r="C133" s="280"/>
      <c r="D133" s="281"/>
      <c r="E133" s="281"/>
      <c r="F133" s="281"/>
      <c r="G133" s="281"/>
      <c r="H133" s="281"/>
      <c r="I133" s="282"/>
      <c r="J133" s="435"/>
      <c r="K133" s="39">
        <v>0</v>
      </c>
      <c r="M133" s="71">
        <v>0</v>
      </c>
      <c r="N133" s="61"/>
      <c r="O133" s="59"/>
      <c r="P133" s="35"/>
      <c r="Q133" s="92"/>
      <c r="R133" s="113"/>
    </row>
    <row r="134" spans="2:18" s="5" customFormat="1" ht="17.25" customHeight="1" thickBot="1" x14ac:dyDescent="0.3">
      <c r="C134" s="244"/>
      <c r="D134" s="245"/>
      <c r="E134" s="245"/>
      <c r="F134" s="245"/>
      <c r="G134" s="245"/>
      <c r="H134" s="245"/>
      <c r="I134" s="246"/>
      <c r="J134" s="436"/>
      <c r="K134" s="39">
        <v>0</v>
      </c>
      <c r="M134" s="71">
        <v>0</v>
      </c>
      <c r="N134" s="86"/>
      <c r="O134" s="93"/>
      <c r="P134" s="94"/>
      <c r="Q134" s="95"/>
      <c r="R134" s="113"/>
    </row>
    <row r="135" spans="2:18" s="39" customFormat="1" ht="17.25" customHeight="1" thickBot="1" x14ac:dyDescent="0.3">
      <c r="B135" s="40"/>
      <c r="C135" s="18"/>
      <c r="D135" s="62">
        <v>43549</v>
      </c>
      <c r="E135" s="47"/>
      <c r="F135" s="47"/>
      <c r="G135" s="262"/>
      <c r="H135" s="263"/>
      <c r="I135" s="263"/>
      <c r="J135" s="264"/>
      <c r="K135" s="39">
        <v>0</v>
      </c>
      <c r="M135" s="71">
        <v>0</v>
      </c>
      <c r="N135" s="61"/>
      <c r="O135" s="59"/>
      <c r="P135" s="35"/>
      <c r="Q135" s="75"/>
      <c r="R135" s="23"/>
    </row>
    <row r="136" spans="2:18" s="5" customFormat="1" ht="17.25" customHeight="1" x14ac:dyDescent="0.25">
      <c r="C136" s="247" t="s">
        <v>91</v>
      </c>
      <c r="D136" s="248"/>
      <c r="E136" s="248"/>
      <c r="F136" s="248"/>
      <c r="G136" s="248"/>
      <c r="H136" s="248"/>
      <c r="I136" s="249"/>
      <c r="J136" s="277" t="s">
        <v>77</v>
      </c>
      <c r="K136" s="39" t="s">
        <v>77</v>
      </c>
      <c r="M136" s="71">
        <v>1</v>
      </c>
      <c r="N136" s="88" t="s">
        <v>77</v>
      </c>
      <c r="O136" s="89"/>
      <c r="P136" s="90"/>
      <c r="Q136" s="91"/>
      <c r="R136" s="113"/>
    </row>
    <row r="137" spans="2:18" s="5" customFormat="1" ht="17.25" customHeight="1" x14ac:dyDescent="0.25">
      <c r="C137" s="280" t="s">
        <v>167</v>
      </c>
      <c r="D137" s="281"/>
      <c r="E137" s="281"/>
      <c r="F137" s="281"/>
      <c r="G137" s="281"/>
      <c r="H137" s="281"/>
      <c r="I137" s="282"/>
      <c r="J137" s="435"/>
      <c r="K137" s="39">
        <v>0</v>
      </c>
      <c r="M137" s="71">
        <v>0</v>
      </c>
      <c r="N137" s="61"/>
      <c r="O137" s="59"/>
      <c r="P137" s="35"/>
      <c r="Q137" s="99"/>
      <c r="R137" s="113"/>
    </row>
    <row r="138" spans="2:18" s="5" customFormat="1" ht="17.25" customHeight="1" thickBot="1" x14ac:dyDescent="0.3">
      <c r="C138" s="244" t="s">
        <v>168</v>
      </c>
      <c r="D138" s="245"/>
      <c r="E138" s="245"/>
      <c r="F138" s="245"/>
      <c r="G138" s="245"/>
      <c r="H138" s="245"/>
      <c r="I138" s="246"/>
      <c r="J138" s="436"/>
      <c r="K138" s="39">
        <v>0</v>
      </c>
      <c r="M138" s="71">
        <v>0</v>
      </c>
      <c r="N138" s="86"/>
      <c r="O138" s="93"/>
      <c r="P138" s="94"/>
      <c r="Q138" s="100"/>
      <c r="R138" s="113"/>
    </row>
    <row r="139" spans="2:18" s="39" customFormat="1" ht="17.25" customHeight="1" thickBot="1" x14ac:dyDescent="0.3">
      <c r="B139" s="40"/>
      <c r="C139" s="18"/>
      <c r="D139" s="62">
        <v>43552</v>
      </c>
      <c r="E139" s="47"/>
      <c r="F139" s="47"/>
      <c r="G139" s="262"/>
      <c r="H139" s="263"/>
      <c r="I139" s="263"/>
      <c r="J139" s="264"/>
      <c r="K139" s="39">
        <v>0</v>
      </c>
      <c r="M139" s="71">
        <v>0</v>
      </c>
      <c r="N139" s="61"/>
      <c r="O139" s="59"/>
      <c r="P139" s="35"/>
      <c r="Q139" s="72"/>
      <c r="R139" s="23"/>
    </row>
    <row r="140" spans="2:18" s="5" customFormat="1" ht="17.25" customHeight="1" x14ac:dyDescent="0.25">
      <c r="C140" s="247" t="s">
        <v>91</v>
      </c>
      <c r="D140" s="248"/>
      <c r="E140" s="248"/>
      <c r="F140" s="248"/>
      <c r="G140" s="248"/>
      <c r="H140" s="248"/>
      <c r="I140" s="249"/>
      <c r="J140" s="277" t="s">
        <v>61</v>
      </c>
      <c r="K140" s="39"/>
      <c r="M140" s="71">
        <v>1</v>
      </c>
      <c r="N140" s="88" t="s">
        <v>61</v>
      </c>
      <c r="O140" s="89"/>
      <c r="P140" s="103"/>
      <c r="Q140" s="96"/>
      <c r="R140" s="113"/>
    </row>
    <row r="141" spans="2:18" s="5" customFormat="1" ht="17.25" customHeight="1" x14ac:dyDescent="0.25">
      <c r="C141" s="280"/>
      <c r="D141" s="281"/>
      <c r="E141" s="281"/>
      <c r="F141" s="281"/>
      <c r="G141" s="281"/>
      <c r="H141" s="281"/>
      <c r="I141" s="282"/>
      <c r="J141" s="435"/>
      <c r="K141" s="39"/>
      <c r="M141" s="71">
        <v>0</v>
      </c>
      <c r="N141" s="61"/>
      <c r="O141" s="59"/>
      <c r="P141" s="35"/>
      <c r="Q141" s="92"/>
      <c r="R141" s="113"/>
    </row>
    <row r="142" spans="2:18" s="5" customFormat="1" ht="17.25" customHeight="1" thickBot="1" x14ac:dyDescent="0.3">
      <c r="C142" s="244"/>
      <c r="D142" s="245"/>
      <c r="E142" s="245"/>
      <c r="F142" s="245"/>
      <c r="G142" s="245"/>
      <c r="H142" s="245"/>
      <c r="I142" s="246"/>
      <c r="J142" s="436"/>
      <c r="K142" s="39"/>
      <c r="M142" s="71">
        <v>0</v>
      </c>
      <c r="N142" s="86"/>
      <c r="O142" s="93"/>
      <c r="P142" s="94"/>
      <c r="Q142" s="95"/>
      <c r="R142" s="113"/>
    </row>
    <row r="143" spans="2:18" s="39" customFormat="1" ht="17.25" hidden="1" customHeight="1" x14ac:dyDescent="0.25">
      <c r="B143" s="40"/>
      <c r="C143" s="18"/>
      <c r="D143" s="62">
        <v>43556</v>
      </c>
      <c r="E143" s="47"/>
      <c r="F143" s="47"/>
      <c r="G143" s="262"/>
      <c r="H143" s="263"/>
      <c r="I143" s="263"/>
      <c r="J143" s="264"/>
      <c r="K143" s="39">
        <v>0</v>
      </c>
      <c r="M143" s="71">
        <v>0</v>
      </c>
      <c r="N143" s="61"/>
      <c r="O143" s="59"/>
      <c r="P143" s="35"/>
      <c r="Q143" s="75"/>
      <c r="R143" s="23"/>
    </row>
    <row r="144" spans="2:18" s="39" customFormat="1" ht="17.25" hidden="1" customHeight="1" x14ac:dyDescent="0.25">
      <c r="B144" s="40"/>
      <c r="C144" s="18"/>
      <c r="D144" s="62">
        <v>43559</v>
      </c>
      <c r="E144" s="47"/>
      <c r="F144" s="47"/>
      <c r="G144" s="262"/>
      <c r="H144" s="263"/>
      <c r="I144" s="263"/>
      <c r="J144" s="264"/>
      <c r="K144" s="39">
        <v>0</v>
      </c>
      <c r="M144" s="71">
        <v>0</v>
      </c>
      <c r="N144" s="61"/>
      <c r="O144" s="59"/>
      <c r="P144" s="35"/>
      <c r="Q144" s="72"/>
      <c r="R144" s="23"/>
    </row>
    <row r="145" spans="2:18" s="5" customFormat="1" ht="17.25" hidden="1" customHeight="1" x14ac:dyDescent="0.25">
      <c r="C145" s="392" t="s">
        <v>123</v>
      </c>
      <c r="D145" s="393"/>
      <c r="E145" s="393"/>
      <c r="F145" s="393"/>
      <c r="G145" s="393"/>
      <c r="H145" s="393"/>
      <c r="I145" s="394"/>
      <c r="J145" s="266"/>
      <c r="K145" s="39">
        <v>0</v>
      </c>
      <c r="M145" s="71">
        <v>0</v>
      </c>
      <c r="N145" s="88"/>
      <c r="O145" s="89"/>
      <c r="P145" s="90"/>
      <c r="Q145" s="96"/>
      <c r="R145" s="113"/>
    </row>
    <row r="146" spans="2:18" s="5" customFormat="1" ht="17.25" hidden="1" customHeight="1" x14ac:dyDescent="0.25">
      <c r="C146" s="227"/>
      <c r="D146" s="228"/>
      <c r="E146" s="228"/>
      <c r="F146" s="228"/>
      <c r="G146" s="228"/>
      <c r="H146" s="228"/>
      <c r="I146" s="229"/>
      <c r="J146" s="266"/>
      <c r="K146" s="39">
        <v>0</v>
      </c>
      <c r="M146" s="71">
        <v>0</v>
      </c>
      <c r="N146" s="61"/>
      <c r="O146" s="59"/>
      <c r="P146" s="35"/>
      <c r="Q146" s="97"/>
      <c r="R146" s="113"/>
    </row>
    <row r="147" spans="2:18" s="5" customFormat="1" ht="17.25" hidden="1" customHeight="1" x14ac:dyDescent="0.25">
      <c r="C147" s="253"/>
      <c r="D147" s="254"/>
      <c r="E147" s="254"/>
      <c r="F147" s="254"/>
      <c r="G147" s="254"/>
      <c r="H147" s="254"/>
      <c r="I147" s="255"/>
      <c r="J147" s="266"/>
      <c r="K147" s="39">
        <v>0</v>
      </c>
      <c r="M147" s="71">
        <v>0</v>
      </c>
      <c r="N147" s="61"/>
      <c r="O147" s="59"/>
      <c r="P147" s="35"/>
      <c r="Q147" s="98"/>
      <c r="R147" s="113"/>
    </row>
    <row r="148" spans="2:18" s="5" customFormat="1" ht="17.25" hidden="1" customHeight="1" x14ac:dyDescent="0.25">
      <c r="C148" s="395"/>
      <c r="D148" s="396"/>
      <c r="E148" s="396"/>
      <c r="F148" s="396"/>
      <c r="G148" s="396"/>
      <c r="H148" s="396"/>
      <c r="I148" s="397"/>
      <c r="J148" s="266"/>
      <c r="K148" s="39">
        <v>0</v>
      </c>
      <c r="M148" s="71">
        <v>0</v>
      </c>
      <c r="N148" s="61"/>
      <c r="O148" s="59"/>
      <c r="P148" s="35"/>
      <c r="Q148" s="92"/>
      <c r="R148" s="113"/>
    </row>
    <row r="149" spans="2:18" s="5" customFormat="1" ht="17.25" hidden="1" customHeight="1" x14ac:dyDescent="0.25">
      <c r="C149" s="288"/>
      <c r="D149" s="289"/>
      <c r="E149" s="289"/>
      <c r="F149" s="289"/>
      <c r="G149" s="289"/>
      <c r="H149" s="289"/>
      <c r="I149" s="332"/>
      <c r="J149" s="266"/>
      <c r="K149" s="39">
        <v>0</v>
      </c>
      <c r="M149" s="71">
        <v>0</v>
      </c>
      <c r="N149" s="86"/>
      <c r="O149" s="93"/>
      <c r="P149" s="94"/>
      <c r="Q149" s="95"/>
      <c r="R149" s="113"/>
    </row>
    <row r="150" spans="2:18" s="5" customFormat="1" ht="17.25" hidden="1" customHeight="1" x14ac:dyDescent="0.25">
      <c r="C150" s="299" t="s">
        <v>122</v>
      </c>
      <c r="D150" s="300"/>
      <c r="E150" s="300"/>
      <c r="F150" s="300"/>
      <c r="G150" s="300"/>
      <c r="H150" s="300"/>
      <c r="I150" s="301"/>
      <c r="J150" s="297"/>
      <c r="K150" s="5">
        <v>0</v>
      </c>
      <c r="M150" s="71">
        <v>0</v>
      </c>
      <c r="N150" s="88"/>
      <c r="O150" s="89"/>
      <c r="P150" s="90"/>
      <c r="Q150" s="96"/>
      <c r="R150" s="113"/>
    </row>
    <row r="151" spans="2:18" s="5" customFormat="1" ht="17.25" hidden="1" customHeight="1" x14ac:dyDescent="0.25">
      <c r="C151" s="398"/>
      <c r="D151" s="399"/>
      <c r="E151" s="399"/>
      <c r="F151" s="399"/>
      <c r="G151" s="399"/>
      <c r="H151" s="399"/>
      <c r="I151" s="400"/>
      <c r="J151" s="437"/>
      <c r="K151" s="5">
        <v>0</v>
      </c>
      <c r="M151" s="71">
        <v>0</v>
      </c>
      <c r="N151" s="61"/>
      <c r="O151" s="59"/>
      <c r="P151" s="35"/>
      <c r="Q151" s="92"/>
      <c r="R151" s="113"/>
    </row>
    <row r="152" spans="2:18" s="5" customFormat="1" ht="17.25" hidden="1" customHeight="1" x14ac:dyDescent="0.25">
      <c r="C152" s="233"/>
      <c r="D152" s="234"/>
      <c r="E152" s="234"/>
      <c r="F152" s="234"/>
      <c r="G152" s="234"/>
      <c r="H152" s="234"/>
      <c r="I152" s="235"/>
      <c r="J152" s="437"/>
      <c r="K152" s="5">
        <v>0</v>
      </c>
      <c r="M152" s="71">
        <v>0</v>
      </c>
      <c r="N152" s="61"/>
      <c r="O152" s="59"/>
      <c r="P152" s="35"/>
      <c r="Q152" s="92"/>
      <c r="R152" s="113"/>
    </row>
    <row r="153" spans="2:18" s="5" customFormat="1" ht="17.25" hidden="1" customHeight="1" x14ac:dyDescent="0.25">
      <c r="C153" s="389"/>
      <c r="D153" s="390"/>
      <c r="E153" s="390"/>
      <c r="F153" s="390"/>
      <c r="G153" s="390"/>
      <c r="H153" s="390"/>
      <c r="I153" s="391"/>
      <c r="J153" s="437"/>
      <c r="K153" s="5">
        <v>0</v>
      </c>
      <c r="M153" s="71">
        <v>0</v>
      </c>
      <c r="N153" s="61"/>
      <c r="O153" s="59"/>
      <c r="P153" s="35"/>
      <c r="Q153" s="92"/>
      <c r="R153" s="113"/>
    </row>
    <row r="154" spans="2:18" s="5" customFormat="1" ht="17.25" hidden="1" customHeight="1" x14ac:dyDescent="0.25">
      <c r="C154" s="271"/>
      <c r="D154" s="272"/>
      <c r="E154" s="272"/>
      <c r="F154" s="272"/>
      <c r="G154" s="272"/>
      <c r="H154" s="272"/>
      <c r="I154" s="295"/>
      <c r="J154" s="298"/>
      <c r="K154" s="5">
        <v>0</v>
      </c>
      <c r="M154" s="71">
        <v>0</v>
      </c>
      <c r="N154" s="61"/>
      <c r="O154" s="59"/>
      <c r="P154" s="35"/>
      <c r="Q154" s="99"/>
      <c r="R154" s="113"/>
    </row>
    <row r="155" spans="2:18" s="5" customFormat="1" ht="17.25" hidden="1" customHeight="1" x14ac:dyDescent="0.25">
      <c r="C155" s="239"/>
      <c r="D155" s="240"/>
      <c r="E155" s="240"/>
      <c r="F155" s="240"/>
      <c r="G155" s="240"/>
      <c r="H155" s="240"/>
      <c r="I155" s="241"/>
      <c r="J155" s="437"/>
      <c r="K155" s="5">
        <v>0</v>
      </c>
      <c r="M155" s="71">
        <v>0</v>
      </c>
      <c r="N155" s="61"/>
      <c r="O155" s="59"/>
      <c r="P155" s="35"/>
      <c r="Q155" s="99"/>
      <c r="R155" s="113"/>
    </row>
    <row r="156" spans="2:18" s="5" customFormat="1" ht="17.25" hidden="1" customHeight="1" x14ac:dyDescent="0.25">
      <c r="C156" s="274"/>
      <c r="D156" s="275"/>
      <c r="E156" s="275"/>
      <c r="F156" s="275"/>
      <c r="G156" s="275"/>
      <c r="H156" s="275"/>
      <c r="I156" s="291"/>
      <c r="J156" s="438"/>
      <c r="K156" s="5">
        <v>0</v>
      </c>
      <c r="M156" s="76">
        <v>0</v>
      </c>
      <c r="N156" s="86"/>
      <c r="O156" s="93"/>
      <c r="P156" s="94"/>
      <c r="Q156" s="100"/>
      <c r="R156" s="113"/>
    </row>
    <row r="157" spans="2:18" s="39" customFormat="1" ht="17.25" hidden="1" customHeight="1" x14ac:dyDescent="0.25">
      <c r="B157" s="40"/>
      <c r="C157" s="18"/>
      <c r="D157" s="62">
        <v>43563</v>
      </c>
      <c r="E157" s="47"/>
      <c r="F157" s="47"/>
      <c r="G157" s="262"/>
      <c r="H157" s="263"/>
      <c r="I157" s="263"/>
      <c r="J157" s="264"/>
      <c r="K157" s="39">
        <v>0</v>
      </c>
      <c r="M157" s="71">
        <v>0</v>
      </c>
      <c r="N157" s="61"/>
      <c r="O157" s="59"/>
      <c r="P157" s="35"/>
      <c r="Q157" s="75"/>
      <c r="R157" s="23"/>
    </row>
    <row r="158" spans="2:18" x14ac:dyDescent="0.3">
      <c r="M158" s="24"/>
      <c r="N158" s="5"/>
      <c r="O158" s="5"/>
      <c r="P158" s="5"/>
      <c r="Q158" s="25"/>
    </row>
    <row r="159" spans="2:18" s="5" customFormat="1" ht="15.6" x14ac:dyDescent="0.25">
      <c r="C159" s="346" t="s">
        <v>7</v>
      </c>
      <c r="D159" s="346"/>
      <c r="E159" s="346"/>
      <c r="F159" s="346"/>
      <c r="G159" s="346"/>
      <c r="H159" s="346"/>
      <c r="I159" s="346"/>
      <c r="J159" s="346"/>
      <c r="M159" s="24"/>
      <c r="R159" s="113"/>
    </row>
    <row r="160" spans="2:18" s="5" customFormat="1" ht="34.5" customHeight="1" x14ac:dyDescent="0.25">
      <c r="C160" s="49"/>
      <c r="D160" s="49"/>
      <c r="E160" s="49"/>
      <c r="F160" s="49"/>
      <c r="G160" s="49"/>
      <c r="H160" s="49"/>
      <c r="I160" s="49"/>
      <c r="J160" s="127"/>
      <c r="M160" s="24"/>
      <c r="R160" s="113"/>
    </row>
    <row r="161" spans="1:18" s="5" customFormat="1" ht="13.8" x14ac:dyDescent="0.25">
      <c r="C161" s="8"/>
      <c r="D161" s="54" t="s">
        <v>99</v>
      </c>
      <c r="E161" s="54"/>
      <c r="F161" s="56"/>
      <c r="G161" s="10" t="s">
        <v>57</v>
      </c>
      <c r="H161" s="7" t="s">
        <v>54</v>
      </c>
      <c r="J161" s="128"/>
      <c r="R161" s="113"/>
    </row>
    <row r="162" spans="1:18" s="5" customFormat="1" ht="13.8" x14ac:dyDescent="0.25">
      <c r="C162" s="8"/>
      <c r="D162" s="14" t="s">
        <v>15</v>
      </c>
      <c r="E162" s="15"/>
      <c r="F162" s="57"/>
      <c r="G162" s="16" t="s">
        <v>23</v>
      </c>
      <c r="H162" s="17" t="s">
        <v>100</v>
      </c>
      <c r="J162" s="128"/>
      <c r="R162" s="113"/>
    </row>
    <row r="163" spans="1:18" s="5" customFormat="1" ht="13.8" x14ac:dyDescent="0.25">
      <c r="C163" s="8"/>
      <c r="D163" s="12" t="s">
        <v>58</v>
      </c>
      <c r="E163" s="12"/>
      <c r="F163" s="55"/>
      <c r="G163" s="10" t="s">
        <v>55</v>
      </c>
      <c r="H163" s="7" t="s">
        <v>56</v>
      </c>
      <c r="J163" s="128"/>
      <c r="R163" s="113"/>
    </row>
    <row r="164" spans="1:18" s="5" customFormat="1" ht="13.8" x14ac:dyDescent="0.25">
      <c r="C164" s="8"/>
      <c r="D164" s="12" t="s">
        <v>17</v>
      </c>
      <c r="E164" s="12"/>
      <c r="F164" s="55"/>
      <c r="G164" s="10" t="s">
        <v>49</v>
      </c>
      <c r="H164" s="7" t="s">
        <v>28</v>
      </c>
      <c r="J164" s="128"/>
      <c r="R164" s="113"/>
    </row>
    <row r="165" spans="1:18" s="5" customFormat="1" ht="13.8" x14ac:dyDescent="0.25">
      <c r="C165" s="8"/>
      <c r="D165" s="14" t="s">
        <v>43</v>
      </c>
      <c r="E165" s="12"/>
      <c r="F165" s="55"/>
      <c r="G165" s="10" t="s">
        <v>53</v>
      </c>
      <c r="H165" s="7" t="s">
        <v>44</v>
      </c>
      <c r="J165" s="128"/>
      <c r="R165" s="113"/>
    </row>
    <row r="166" spans="1:18" s="5" customFormat="1" ht="13.8" x14ac:dyDescent="0.25">
      <c r="D166" s="12" t="s">
        <v>21</v>
      </c>
      <c r="E166" s="12"/>
      <c r="F166" s="55"/>
      <c r="G166" s="10" t="s">
        <v>51</v>
      </c>
      <c r="H166" s="7" t="s">
        <v>32</v>
      </c>
      <c r="J166" s="128"/>
      <c r="R166" s="113"/>
    </row>
    <row r="167" spans="1:18" s="5" customFormat="1" ht="35.1" customHeight="1" x14ac:dyDescent="0.3">
      <c r="D167" s="347" t="s">
        <v>3</v>
      </c>
      <c r="E167" s="347"/>
      <c r="F167" s="347"/>
      <c r="G167" s="347"/>
      <c r="H167" s="347"/>
      <c r="I167" s="50"/>
      <c r="J167" s="129"/>
      <c r="M167" s="25"/>
      <c r="N167" s="21"/>
      <c r="O167"/>
      <c r="P167"/>
      <c r="R167" s="113"/>
    </row>
    <row r="168" spans="1:18" s="5" customFormat="1" x14ac:dyDescent="0.3">
      <c r="D168" s="12" t="s">
        <v>42</v>
      </c>
      <c r="E168" s="7"/>
      <c r="F168" s="55"/>
      <c r="G168" s="10" t="s">
        <v>52</v>
      </c>
      <c r="H168" s="9" t="s">
        <v>45</v>
      </c>
      <c r="J168" s="128"/>
      <c r="M168" s="25"/>
      <c r="N168" s="21"/>
      <c r="O168"/>
      <c r="P168"/>
      <c r="R168" s="113"/>
    </row>
    <row r="169" spans="1:18" s="5" customFormat="1" ht="44.4" x14ac:dyDescent="0.3">
      <c r="C169" s="345" t="s">
        <v>37</v>
      </c>
      <c r="D169" s="345"/>
      <c r="E169" s="345"/>
      <c r="F169" s="345"/>
      <c r="G169" s="345"/>
      <c r="H169" s="345"/>
      <c r="I169" s="345"/>
      <c r="J169" s="345"/>
      <c r="M169" s="25"/>
      <c r="N169" s="21"/>
      <c r="O169"/>
      <c r="P169"/>
      <c r="R169" s="113"/>
    </row>
    <row r="170" spans="1:18" s="5" customFormat="1" ht="43.5" customHeight="1" x14ac:dyDescent="0.3">
      <c r="B170" s="342" t="s">
        <v>175</v>
      </c>
      <c r="C170" s="342"/>
      <c r="D170" s="342"/>
      <c r="E170" s="342"/>
      <c r="F170" s="342"/>
      <c r="G170" s="342"/>
      <c r="H170" s="342"/>
      <c r="I170" s="342"/>
      <c r="J170" s="342"/>
      <c r="M170" s="25"/>
      <c r="N170" s="21"/>
      <c r="O170"/>
      <c r="P170"/>
      <c r="Q170"/>
      <c r="R170" s="113"/>
    </row>
    <row r="171" spans="1:18" s="5" customFormat="1" x14ac:dyDescent="0.3">
      <c r="J171" s="128"/>
      <c r="M171" s="25"/>
      <c r="N171" s="21"/>
      <c r="O171"/>
      <c r="P171"/>
      <c r="Q171"/>
      <c r="R171" s="113"/>
    </row>
    <row r="172" spans="1:18" s="5" customFormat="1" ht="30" customHeight="1" x14ac:dyDescent="0.3">
      <c r="B172" s="343" t="s">
        <v>97</v>
      </c>
      <c r="C172" s="343"/>
      <c r="D172" s="343"/>
      <c r="E172" s="343"/>
      <c r="F172" s="343"/>
      <c r="G172" s="343"/>
      <c r="H172" s="343"/>
      <c r="I172" s="343"/>
      <c r="J172" s="343"/>
      <c r="M172" s="25"/>
      <c r="N172" s="21"/>
      <c r="O172"/>
      <c r="P172"/>
      <c r="Q172"/>
      <c r="R172" s="113"/>
    </row>
    <row r="173" spans="1:18" s="5" customFormat="1" ht="15.6" x14ac:dyDescent="0.3">
      <c r="B173" s="343" t="s">
        <v>38</v>
      </c>
      <c r="C173" s="343"/>
      <c r="D173" s="343"/>
      <c r="E173" s="343"/>
      <c r="F173" s="343"/>
      <c r="G173" s="343"/>
      <c r="H173" s="343"/>
      <c r="I173" s="343"/>
      <c r="J173" s="343"/>
      <c r="M173" s="25"/>
      <c r="N173" s="21"/>
      <c r="O173"/>
      <c r="P173"/>
      <c r="Q173"/>
      <c r="R173" s="113"/>
    </row>
    <row r="174" spans="1:18" s="5" customFormat="1" ht="31.5" customHeight="1" x14ac:dyDescent="0.3">
      <c r="B174" s="344" t="s">
        <v>98</v>
      </c>
      <c r="C174" s="344"/>
      <c r="D174" s="344"/>
      <c r="E174" s="344"/>
      <c r="F174" s="344"/>
      <c r="G174" s="344"/>
      <c r="H174" s="344"/>
      <c r="I174" s="344"/>
      <c r="J174" s="344"/>
      <c r="M174" s="25"/>
      <c r="N174" s="21"/>
      <c r="O174"/>
      <c r="P174"/>
      <c r="Q174"/>
      <c r="R174" s="113"/>
    </row>
    <row r="175" spans="1:18" s="5" customFormat="1" ht="31.5" customHeight="1" x14ac:dyDescent="0.3">
      <c r="B175" s="344"/>
      <c r="C175" s="344"/>
      <c r="D175" s="344"/>
      <c r="E175" s="344"/>
      <c r="F175" s="344"/>
      <c r="G175" s="344"/>
      <c r="H175" s="344"/>
      <c r="I175" s="344"/>
      <c r="J175" s="344"/>
      <c r="M175" s="25"/>
      <c r="N175" s="21"/>
      <c r="O175"/>
      <c r="P175"/>
      <c r="Q175"/>
      <c r="R175" s="113"/>
    </row>
    <row r="176" spans="1:18" s="5" customFormat="1" x14ac:dyDescent="0.3">
      <c r="A176"/>
      <c r="B176"/>
      <c r="C176"/>
      <c r="D176"/>
      <c r="E176"/>
      <c r="F176"/>
      <c r="G176"/>
      <c r="H176"/>
      <c r="I176"/>
      <c r="J176" s="21"/>
      <c r="M176" s="25"/>
      <c r="N176" s="21"/>
      <c r="O176"/>
      <c r="P176"/>
      <c r="Q176"/>
      <c r="R176" s="113"/>
    </row>
  </sheetData>
  <mergeCells count="179">
    <mergeCell ref="G157:J157"/>
    <mergeCell ref="C159:J159"/>
    <mergeCell ref="D167:H167"/>
    <mergeCell ref="C169:J169"/>
    <mergeCell ref="B170:J170"/>
    <mergeCell ref="B172:J172"/>
    <mergeCell ref="B173:J173"/>
    <mergeCell ref="B174:J174"/>
    <mergeCell ref="B175:J175"/>
    <mergeCell ref="C150:I150"/>
    <mergeCell ref="J150:J153"/>
    <mergeCell ref="C151:I151"/>
    <mergeCell ref="C152:I152"/>
    <mergeCell ref="C153:I153"/>
    <mergeCell ref="C154:I154"/>
    <mergeCell ref="J154:J156"/>
    <mergeCell ref="C155:I155"/>
    <mergeCell ref="C156:I156"/>
    <mergeCell ref="G143:J143"/>
    <mergeCell ref="G144:J144"/>
    <mergeCell ref="C145:I145"/>
    <mergeCell ref="J145:J149"/>
    <mergeCell ref="C146:I146"/>
    <mergeCell ref="C147:I147"/>
    <mergeCell ref="C148:I148"/>
    <mergeCell ref="C149:I149"/>
    <mergeCell ref="G139:J139"/>
    <mergeCell ref="C140:I140"/>
    <mergeCell ref="J140:J142"/>
    <mergeCell ref="C141:I141"/>
    <mergeCell ref="C142:I142"/>
    <mergeCell ref="G135:J135"/>
    <mergeCell ref="C136:I136"/>
    <mergeCell ref="J136:J138"/>
    <mergeCell ref="C137:I137"/>
    <mergeCell ref="C138:I138"/>
    <mergeCell ref="C128:I128"/>
    <mergeCell ref="J128:J130"/>
    <mergeCell ref="C129:I129"/>
    <mergeCell ref="C130:I130"/>
    <mergeCell ref="G131:J131"/>
    <mergeCell ref="C132:I132"/>
    <mergeCell ref="J132:J134"/>
    <mergeCell ref="C133:I133"/>
    <mergeCell ref="C134:I134"/>
    <mergeCell ref="G127:J127"/>
    <mergeCell ref="G123:J123"/>
    <mergeCell ref="C124:I124"/>
    <mergeCell ref="J124:J126"/>
    <mergeCell ref="C125:I125"/>
    <mergeCell ref="C126:I126"/>
    <mergeCell ref="G119:J119"/>
    <mergeCell ref="C120:I120"/>
    <mergeCell ref="J120:J122"/>
    <mergeCell ref="C121:I121"/>
    <mergeCell ref="C122:I122"/>
    <mergeCell ref="C117:I117"/>
    <mergeCell ref="C118:I118"/>
    <mergeCell ref="C116:I116"/>
    <mergeCell ref="J116:J118"/>
    <mergeCell ref="C113:I113"/>
    <mergeCell ref="C114:I114"/>
    <mergeCell ref="C110:J110"/>
    <mergeCell ref="G111:J111"/>
    <mergeCell ref="C112:I112"/>
    <mergeCell ref="J112:J114"/>
    <mergeCell ref="G115:J115"/>
    <mergeCell ref="C105:I105"/>
    <mergeCell ref="C106:I106"/>
    <mergeCell ref="C107:I107"/>
    <mergeCell ref="C108:I108"/>
    <mergeCell ref="C109:I109"/>
    <mergeCell ref="J102:J104"/>
    <mergeCell ref="C104:I104"/>
    <mergeCell ref="J105:J109"/>
    <mergeCell ref="C96:I96"/>
    <mergeCell ref="C97:I97"/>
    <mergeCell ref="C98:I98"/>
    <mergeCell ref="C99:I99"/>
    <mergeCell ref="C100:I100"/>
    <mergeCell ref="C102:I102"/>
    <mergeCell ref="C103:I103"/>
    <mergeCell ref="J96:J100"/>
    <mergeCell ref="G101:J101"/>
    <mergeCell ref="C93:I93"/>
    <mergeCell ref="G92:J92"/>
    <mergeCell ref="J93:J95"/>
    <mergeCell ref="C94:I94"/>
    <mergeCell ref="C95:I95"/>
    <mergeCell ref="C87:I87"/>
    <mergeCell ref="C88:I88"/>
    <mergeCell ref="C89:I89"/>
    <mergeCell ref="C90:I90"/>
    <mergeCell ref="C91:I91"/>
    <mergeCell ref="J84:J86"/>
    <mergeCell ref="C86:I86"/>
    <mergeCell ref="J87:J91"/>
    <mergeCell ref="C81:I81"/>
    <mergeCell ref="C82:I82"/>
    <mergeCell ref="C84:I84"/>
    <mergeCell ref="C85:I85"/>
    <mergeCell ref="C75:I75"/>
    <mergeCell ref="C76:I76"/>
    <mergeCell ref="C78:I78"/>
    <mergeCell ref="C79:I79"/>
    <mergeCell ref="C80:I80"/>
    <mergeCell ref="G74:J74"/>
    <mergeCell ref="J75:J77"/>
    <mergeCell ref="C77:I77"/>
    <mergeCell ref="J78:J82"/>
    <mergeCell ref="G83:J83"/>
    <mergeCell ref="C71:I71"/>
    <mergeCell ref="C72:I72"/>
    <mergeCell ref="C73:I73"/>
    <mergeCell ref="C67:I67"/>
    <mergeCell ref="J67:J69"/>
    <mergeCell ref="C68:I68"/>
    <mergeCell ref="C69:I69"/>
    <mergeCell ref="G70:J70"/>
    <mergeCell ref="J71:J73"/>
    <mergeCell ref="G66:J66"/>
    <mergeCell ref="C63:I63"/>
    <mergeCell ref="C64:I64"/>
    <mergeCell ref="C65:I65"/>
    <mergeCell ref="C59:I59"/>
    <mergeCell ref="J59:J61"/>
    <mergeCell ref="C60:I60"/>
    <mergeCell ref="C61:I61"/>
    <mergeCell ref="G62:J62"/>
    <mergeCell ref="J63:J65"/>
    <mergeCell ref="C57:J57"/>
    <mergeCell ref="G58:J58"/>
    <mergeCell ref="C54:I54"/>
    <mergeCell ref="C55:I55"/>
    <mergeCell ref="C56:I56"/>
    <mergeCell ref="J50:J52"/>
    <mergeCell ref="C51:I51"/>
    <mergeCell ref="C52:I52"/>
    <mergeCell ref="G53:J53"/>
    <mergeCell ref="J54:J56"/>
    <mergeCell ref="G49:J49"/>
    <mergeCell ref="C50:I50"/>
    <mergeCell ref="C48:I48"/>
    <mergeCell ref="J46:J48"/>
    <mergeCell ref="C47:I47"/>
    <mergeCell ref="C46:I46"/>
    <mergeCell ref="C42:I42"/>
    <mergeCell ref="C44:I44"/>
    <mergeCell ref="G41:J41"/>
    <mergeCell ref="J42:J44"/>
    <mergeCell ref="C43:I43"/>
    <mergeCell ref="G45:J45"/>
    <mergeCell ref="C32:I32"/>
    <mergeCell ref="J26:J28"/>
    <mergeCell ref="C27:I27"/>
    <mergeCell ref="C28:I28"/>
    <mergeCell ref="G29:J29"/>
    <mergeCell ref="J30:J32"/>
    <mergeCell ref="C22:J22"/>
    <mergeCell ref="C24:J24"/>
    <mergeCell ref="J38:J40"/>
    <mergeCell ref="C40:I40"/>
    <mergeCell ref="C38:I38"/>
    <mergeCell ref="C39:I39"/>
    <mergeCell ref="C34:I34"/>
    <mergeCell ref="C35:I35"/>
    <mergeCell ref="G33:J33"/>
    <mergeCell ref="J34:J36"/>
    <mergeCell ref="C36:I36"/>
    <mergeCell ref="G37:J37"/>
    <mergeCell ref="B10:K10"/>
    <mergeCell ref="B17:J17"/>
    <mergeCell ref="C18:J18"/>
    <mergeCell ref="B19:J19"/>
    <mergeCell ref="C23:J23"/>
    <mergeCell ref="G25:J25"/>
    <mergeCell ref="C26:I26"/>
    <mergeCell ref="C30:I30"/>
    <mergeCell ref="C31:I31"/>
  </mergeCells>
  <printOptions horizontalCentered="1" verticalCentered="1"/>
  <pageMargins left="0" right="0" top="0" bottom="0" header="0" footer="0"/>
  <pageSetup paperSize="9" scale="70" fitToHeight="0" orientation="portrait" r:id="rId1"/>
  <rowBreaks count="3" manualBreakCount="3">
    <brk id="39" max="11" man="1"/>
    <brk id="103" max="11" man="1"/>
    <brk id="12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pageSetUpPr fitToPage="1"/>
  </sheetPr>
  <dimension ref="A2:K51"/>
  <sheetViews>
    <sheetView windowProtection="1" tabSelected="1" topLeftCell="A31" zoomScale="98" zoomScaleNormal="98" workbookViewId="0">
      <selection activeCell="J39" sqref="J39"/>
    </sheetView>
  </sheetViews>
  <sheetFormatPr baseColWidth="10" defaultColWidth="11.44140625" defaultRowHeight="13.8" x14ac:dyDescent="0.3"/>
  <cols>
    <col min="1" max="2" width="1.6640625" style="25" customWidth="1"/>
    <col min="3" max="3" width="4.6640625" style="25" customWidth="1"/>
    <col min="4" max="4" width="34.109375" style="25" bestFit="1" customWidth="1"/>
    <col min="5" max="8" width="17.44140625" style="25" customWidth="1"/>
    <col min="9" max="9" width="11.44140625" style="25" customWidth="1"/>
    <col min="10" max="10" width="22" style="199" customWidth="1"/>
    <col min="11" max="11" width="4" style="25" customWidth="1"/>
    <col min="12" max="12" width="4.6640625" style="25" customWidth="1"/>
    <col min="13" max="16384" width="11.44140625" style="25"/>
  </cols>
  <sheetData>
    <row r="2" spans="2:11" ht="24.9" customHeight="1" x14ac:dyDescent="0.3">
      <c r="B2" s="439"/>
      <c r="C2" s="440"/>
      <c r="D2" s="440"/>
      <c r="E2" s="440"/>
      <c r="F2" s="440"/>
      <c r="G2" s="440"/>
      <c r="H2" s="440"/>
      <c r="I2" s="440"/>
      <c r="J2" s="440"/>
    </row>
    <row r="6" spans="2:11" ht="18" customHeight="1" x14ac:dyDescent="0.3">
      <c r="C6" s="432" t="s">
        <v>121</v>
      </c>
      <c r="D6" s="433"/>
      <c r="E6" s="433"/>
      <c r="F6" s="433"/>
      <c r="G6" s="433"/>
      <c r="H6" s="433"/>
      <c r="I6" s="433"/>
      <c r="J6" s="433"/>
      <c r="K6" s="433"/>
    </row>
    <row r="7" spans="2:11" ht="18" customHeight="1" x14ac:dyDescent="0.3">
      <c r="C7" s="432" t="s">
        <v>237</v>
      </c>
      <c r="D7" s="432"/>
      <c r="E7" s="432"/>
      <c r="F7" s="432"/>
      <c r="G7" s="432"/>
      <c r="H7" s="432"/>
      <c r="I7" s="432"/>
      <c r="J7" s="432"/>
      <c r="K7" s="48"/>
    </row>
    <row r="8" spans="2:11" ht="18" customHeight="1" x14ac:dyDescent="0.3">
      <c r="C8" s="432"/>
      <c r="D8" s="432"/>
      <c r="E8" s="432"/>
      <c r="F8" s="432"/>
      <c r="G8" s="432"/>
      <c r="H8" s="432"/>
      <c r="I8" s="432"/>
      <c r="J8" s="432"/>
    </row>
    <row r="10" spans="2:11" ht="17.399999999999999" x14ac:dyDescent="0.3">
      <c r="B10" s="3"/>
      <c r="C10" s="3"/>
      <c r="D10" s="3"/>
      <c r="E10" s="3"/>
      <c r="F10" s="3"/>
      <c r="G10" s="3"/>
      <c r="H10" s="3"/>
      <c r="I10" s="3"/>
      <c r="J10" s="3"/>
    </row>
    <row r="11" spans="2:11" ht="30" customHeight="1" x14ac:dyDescent="0.3">
      <c r="B11" s="429"/>
      <c r="C11" s="243"/>
      <c r="D11" s="243"/>
      <c r="E11" s="243"/>
      <c r="F11" s="243"/>
      <c r="G11" s="243"/>
      <c r="H11" s="243"/>
      <c r="I11" s="243"/>
      <c r="J11" s="243"/>
    </row>
    <row r="12" spans="2:11" ht="17.399999999999999" x14ac:dyDescent="0.3">
      <c r="B12" s="3"/>
      <c r="C12" s="3"/>
      <c r="D12" s="3"/>
      <c r="E12" s="3"/>
      <c r="F12" s="3"/>
      <c r="G12" s="3"/>
      <c r="H12" s="3"/>
      <c r="I12" s="3"/>
      <c r="J12" s="3"/>
    </row>
    <row r="13" spans="2:11" ht="17.399999999999999" x14ac:dyDescent="0.3">
      <c r="B13" s="3"/>
      <c r="C13" s="3"/>
      <c r="D13" s="3"/>
      <c r="E13" s="3"/>
      <c r="F13" s="3"/>
      <c r="G13" s="3"/>
      <c r="H13" s="3"/>
      <c r="I13" s="3"/>
      <c r="J13" s="3"/>
    </row>
    <row r="14" spans="2:11" ht="17.399999999999999" x14ac:dyDescent="0.3">
      <c r="B14" s="3"/>
      <c r="C14" s="3"/>
      <c r="D14" s="3"/>
      <c r="E14" s="3"/>
      <c r="F14" s="3"/>
      <c r="G14" s="3"/>
      <c r="H14" s="3"/>
      <c r="I14" s="3"/>
      <c r="J14" s="3"/>
    </row>
    <row r="15" spans="2:11" ht="17.399999999999999" x14ac:dyDescent="0.3">
      <c r="B15" s="3"/>
      <c r="C15" s="3"/>
      <c r="D15" s="3"/>
      <c r="E15" s="3"/>
      <c r="F15" s="3"/>
      <c r="G15" s="3"/>
      <c r="H15" s="3"/>
      <c r="I15" s="3"/>
      <c r="J15" s="3"/>
    </row>
    <row r="16" spans="2:11" ht="17.399999999999999" x14ac:dyDescent="0.3">
      <c r="B16" s="3"/>
      <c r="C16" s="3"/>
      <c r="D16" s="3"/>
      <c r="E16" s="3"/>
      <c r="F16" s="3"/>
      <c r="G16" s="3"/>
      <c r="H16" s="3"/>
      <c r="I16" s="3"/>
      <c r="J16" s="3"/>
    </row>
    <row r="18" spans="2:10" ht="18.600000000000001" thickBot="1" x14ac:dyDescent="0.4">
      <c r="B18" s="441"/>
      <c r="C18" s="441"/>
      <c r="D18" s="441"/>
      <c r="E18" s="441"/>
      <c r="F18" s="441"/>
      <c r="G18" s="441"/>
      <c r="H18" s="441"/>
      <c r="I18" s="441"/>
      <c r="J18" s="441"/>
    </row>
    <row r="19" spans="2:10" ht="50.1" customHeight="1" thickTop="1" x14ac:dyDescent="0.35">
      <c r="B19" s="104"/>
      <c r="C19" s="451" t="s">
        <v>235</v>
      </c>
      <c r="D19" s="452"/>
      <c r="E19" s="452"/>
      <c r="F19" s="452"/>
      <c r="G19" s="452"/>
      <c r="H19" s="452"/>
      <c r="I19" s="452"/>
      <c r="J19" s="453"/>
    </row>
    <row r="20" spans="2:10" ht="99.9" customHeight="1" thickBot="1" x14ac:dyDescent="0.4">
      <c r="B20" s="104"/>
      <c r="C20" s="454" t="s">
        <v>238</v>
      </c>
      <c r="D20" s="455"/>
      <c r="E20" s="455"/>
      <c r="F20" s="455"/>
      <c r="G20" s="455"/>
      <c r="H20" s="455"/>
      <c r="I20" s="455"/>
      <c r="J20" s="456"/>
    </row>
    <row r="21" spans="2:10" ht="24.9" customHeight="1" thickTop="1" x14ac:dyDescent="0.35">
      <c r="B21" s="104"/>
      <c r="C21" s="225"/>
      <c r="D21" s="225"/>
      <c r="E21" s="225"/>
      <c r="F21" s="225"/>
      <c r="G21" s="225"/>
      <c r="H21" s="225"/>
      <c r="I21" s="225"/>
      <c r="J21" s="225"/>
    </row>
    <row r="22" spans="2:10" ht="18.600000000000001" thickBot="1" x14ac:dyDescent="0.4">
      <c r="B22" s="104"/>
      <c r="C22" s="104"/>
      <c r="D22" s="104"/>
      <c r="E22" s="104"/>
      <c r="F22" s="104"/>
      <c r="G22" s="104"/>
      <c r="H22" s="104"/>
      <c r="I22" s="104"/>
      <c r="J22" s="104"/>
    </row>
    <row r="23" spans="2:10" ht="21.75" customHeight="1" thickTop="1" x14ac:dyDescent="0.3">
      <c r="B23" s="219"/>
      <c r="C23" s="442" t="s">
        <v>219</v>
      </c>
      <c r="D23" s="443"/>
      <c r="E23" s="443"/>
      <c r="F23" s="443"/>
      <c r="G23" s="443"/>
      <c r="H23" s="443"/>
      <c r="I23" s="443"/>
      <c r="J23" s="444"/>
    </row>
    <row r="24" spans="2:10" ht="30" customHeight="1" x14ac:dyDescent="0.3">
      <c r="B24" s="220"/>
      <c r="C24" s="445" t="s">
        <v>220</v>
      </c>
      <c r="D24" s="446"/>
      <c r="E24" s="446"/>
      <c r="F24" s="446"/>
      <c r="G24" s="446"/>
      <c r="H24" s="446"/>
      <c r="I24" s="446"/>
      <c r="J24" s="447"/>
    </row>
    <row r="25" spans="2:10" ht="50.1" customHeight="1" thickBot="1" x14ac:dyDescent="0.35">
      <c r="B25" s="220"/>
      <c r="C25" s="448" t="s">
        <v>223</v>
      </c>
      <c r="D25" s="449"/>
      <c r="E25" s="449"/>
      <c r="F25" s="449"/>
      <c r="G25" s="449"/>
      <c r="H25" s="449"/>
      <c r="I25" s="449"/>
      <c r="J25" s="450"/>
    </row>
    <row r="26" spans="2:10" ht="35.1" customHeight="1" thickTop="1" x14ac:dyDescent="0.3">
      <c r="B26" s="220"/>
      <c r="C26" s="226"/>
      <c r="D26" s="226"/>
      <c r="E26" s="226"/>
      <c r="F26" s="226"/>
      <c r="G26" s="226"/>
      <c r="H26" s="226"/>
      <c r="I26" s="226"/>
      <c r="J26" s="226"/>
    </row>
    <row r="27" spans="2:10" ht="20.100000000000001" customHeight="1" thickBot="1" x14ac:dyDescent="0.35">
      <c r="B27" s="220"/>
      <c r="C27" s="457"/>
      <c r="D27" s="458"/>
      <c r="E27" s="458"/>
      <c r="F27" s="458"/>
      <c r="G27" s="458"/>
      <c r="H27" s="458"/>
      <c r="I27" s="458"/>
      <c r="J27" s="458"/>
    </row>
    <row r="28" spans="2:10" ht="90" customHeight="1" thickBot="1" x14ac:dyDescent="0.35">
      <c r="B28" s="220"/>
      <c r="C28" s="459" t="s">
        <v>241</v>
      </c>
      <c r="D28" s="460"/>
      <c r="E28" s="460"/>
      <c r="F28" s="460"/>
      <c r="G28" s="460"/>
      <c r="H28" s="460"/>
      <c r="I28" s="460"/>
      <c r="J28" s="461"/>
    </row>
    <row r="29" spans="2:10" ht="15" customHeight="1" x14ac:dyDescent="0.3">
      <c r="B29" s="220"/>
      <c r="C29" s="218"/>
      <c r="D29" s="218"/>
      <c r="E29" s="218"/>
      <c r="F29" s="218"/>
      <c r="G29" s="218"/>
      <c r="H29" s="218"/>
      <c r="I29" s="218"/>
      <c r="J29" s="218"/>
    </row>
    <row r="33" spans="3:10" s="5" customFormat="1" ht="15.6" x14ac:dyDescent="0.25">
      <c r="C33" s="346" t="s">
        <v>7</v>
      </c>
      <c r="D33" s="346"/>
      <c r="E33" s="346"/>
      <c r="F33" s="346"/>
      <c r="G33" s="346"/>
      <c r="H33" s="346"/>
      <c r="I33" s="346"/>
      <c r="J33" s="346"/>
    </row>
    <row r="34" spans="3:10" s="5" customFormat="1" ht="15" customHeight="1" x14ac:dyDescent="0.25">
      <c r="C34" s="49"/>
      <c r="D34" s="49"/>
      <c r="E34" s="49"/>
      <c r="F34" s="49"/>
      <c r="G34" s="49"/>
      <c r="H34" s="49"/>
      <c r="I34" s="49"/>
      <c r="J34" s="49"/>
    </row>
    <row r="35" spans="3:10" s="5" customFormat="1" x14ac:dyDescent="0.25">
      <c r="C35" s="8"/>
      <c r="D35" s="12" t="s">
        <v>33</v>
      </c>
      <c r="E35" s="12"/>
      <c r="F35" s="55"/>
      <c r="G35" s="222" t="s">
        <v>34</v>
      </c>
      <c r="H35" s="7" t="s">
        <v>35</v>
      </c>
      <c r="J35" s="11"/>
    </row>
    <row r="36" spans="3:10" s="5" customFormat="1" x14ac:dyDescent="0.25">
      <c r="C36" s="8"/>
      <c r="D36" s="221" t="s">
        <v>232</v>
      </c>
      <c r="E36" s="12"/>
      <c r="F36" s="55"/>
      <c r="G36" s="222"/>
      <c r="H36" s="222" t="s">
        <v>224</v>
      </c>
      <c r="J36" s="11"/>
    </row>
    <row r="37" spans="3:10" s="5" customFormat="1" x14ac:dyDescent="0.25">
      <c r="C37" s="8"/>
      <c r="D37" s="221" t="s">
        <v>230</v>
      </c>
      <c r="E37" s="12"/>
      <c r="F37" s="55"/>
      <c r="G37" s="10"/>
      <c r="H37" s="222" t="s">
        <v>225</v>
      </c>
      <c r="J37" s="11"/>
    </row>
    <row r="38" spans="3:10" s="5" customFormat="1" x14ac:dyDescent="0.25">
      <c r="C38" s="8"/>
      <c r="D38" s="12" t="s">
        <v>228</v>
      </c>
      <c r="E38" s="12"/>
      <c r="F38" s="55"/>
      <c r="G38" s="10"/>
      <c r="H38" s="7" t="s">
        <v>229</v>
      </c>
      <c r="J38" s="11"/>
    </row>
    <row r="39" spans="3:10" s="5" customFormat="1" x14ac:dyDescent="0.25">
      <c r="C39" s="8"/>
      <c r="D39" s="12" t="s">
        <v>112</v>
      </c>
      <c r="E39" s="7"/>
      <c r="F39" s="55" t="s">
        <v>222</v>
      </c>
      <c r="G39" s="222" t="s">
        <v>115</v>
      </c>
      <c r="H39" s="9" t="s">
        <v>116</v>
      </c>
      <c r="J39" s="11"/>
    </row>
    <row r="40" spans="3:10" s="5" customFormat="1" x14ac:dyDescent="0.25">
      <c r="C40" s="8"/>
      <c r="D40" s="54" t="s">
        <v>221</v>
      </c>
      <c r="E40" s="54"/>
      <c r="F40" s="56"/>
      <c r="G40" s="222" t="s">
        <v>52</v>
      </c>
      <c r="H40" s="9" t="s">
        <v>45</v>
      </c>
      <c r="J40" s="11"/>
    </row>
    <row r="41" spans="3:10" s="5" customFormat="1" x14ac:dyDescent="0.25">
      <c r="C41" s="8"/>
      <c r="D41" s="12" t="s">
        <v>14</v>
      </c>
      <c r="E41" s="12"/>
      <c r="F41" s="55"/>
      <c r="G41" s="222" t="s">
        <v>22</v>
      </c>
      <c r="H41" s="7" t="s">
        <v>26</v>
      </c>
      <c r="J41" s="11"/>
    </row>
    <row r="42" spans="3:10" s="5" customFormat="1" x14ac:dyDescent="0.25">
      <c r="C42" s="8"/>
      <c r="D42" s="12" t="s">
        <v>239</v>
      </c>
      <c r="E42" s="7" t="s">
        <v>240</v>
      </c>
      <c r="F42" s="55"/>
      <c r="G42" s="222"/>
      <c r="H42" s="7" t="s">
        <v>242</v>
      </c>
      <c r="J42" s="471"/>
    </row>
    <row r="43" spans="3:10" s="5" customFormat="1" x14ac:dyDescent="0.25">
      <c r="C43" s="8"/>
      <c r="D43" s="12" t="s">
        <v>17</v>
      </c>
      <c r="E43" s="12"/>
      <c r="F43" s="55"/>
      <c r="G43" s="222" t="s">
        <v>49</v>
      </c>
      <c r="H43" s="7" t="s">
        <v>28</v>
      </c>
      <c r="J43" s="11"/>
    </row>
    <row r="44" spans="3:10" s="5" customFormat="1" x14ac:dyDescent="0.25">
      <c r="C44" s="8"/>
      <c r="D44" s="221" t="s">
        <v>233</v>
      </c>
      <c r="E44" s="12"/>
      <c r="F44" s="55"/>
      <c r="G44" s="222"/>
      <c r="H44" s="222" t="s">
        <v>226</v>
      </c>
      <c r="J44" s="11"/>
    </row>
    <row r="45" spans="3:10" s="5" customFormat="1" x14ac:dyDescent="0.25">
      <c r="C45" s="8"/>
      <c r="D45" s="12" t="s">
        <v>114</v>
      </c>
      <c r="E45" s="7"/>
      <c r="F45" s="55"/>
      <c r="G45" s="222"/>
      <c r="H45" s="9" t="s">
        <v>118</v>
      </c>
      <c r="J45" s="11"/>
    </row>
    <row r="46" spans="3:10" s="5" customFormat="1" x14ac:dyDescent="0.25">
      <c r="C46" s="8"/>
      <c r="D46" s="12" t="s">
        <v>20</v>
      </c>
      <c r="E46" s="12"/>
      <c r="F46" s="55"/>
      <c r="G46" s="222" t="s">
        <v>24</v>
      </c>
      <c r="H46" s="7" t="s">
        <v>31</v>
      </c>
      <c r="J46" s="11"/>
    </row>
    <row r="47" spans="3:10" s="5" customFormat="1" x14ac:dyDescent="0.25">
      <c r="C47" s="8"/>
      <c r="D47" s="221" t="s">
        <v>234</v>
      </c>
      <c r="E47" s="12"/>
      <c r="F47" s="55"/>
      <c r="G47" s="217"/>
      <c r="H47" s="222" t="s">
        <v>227</v>
      </c>
      <c r="J47" s="11"/>
    </row>
    <row r="48" spans="3:10" s="5" customFormat="1" x14ac:dyDescent="0.25">
      <c r="D48" s="223" t="s">
        <v>236</v>
      </c>
      <c r="E48" s="12"/>
      <c r="F48" s="55"/>
      <c r="G48" s="10"/>
      <c r="H48" s="224" t="s">
        <v>231</v>
      </c>
      <c r="J48" s="11"/>
    </row>
    <row r="49" spans="1:10" s="5" customFormat="1" ht="30" customHeight="1" x14ac:dyDescent="0.25">
      <c r="B49" s="343" t="s">
        <v>97</v>
      </c>
      <c r="C49" s="343"/>
      <c r="D49" s="343"/>
      <c r="E49" s="343"/>
      <c r="F49" s="343"/>
      <c r="G49" s="343"/>
      <c r="H49" s="343"/>
      <c r="I49" s="343"/>
      <c r="J49" s="343"/>
    </row>
    <row r="50" spans="1:10" s="5" customFormat="1" ht="15.6" x14ac:dyDescent="0.25">
      <c r="B50" s="343" t="s">
        <v>38</v>
      </c>
      <c r="C50" s="343"/>
      <c r="D50" s="343"/>
      <c r="E50" s="343"/>
      <c r="F50" s="343"/>
      <c r="G50" s="343"/>
      <c r="H50" s="343"/>
      <c r="I50" s="343"/>
      <c r="J50" s="343"/>
    </row>
    <row r="51" spans="1:10" s="5" customFormat="1" ht="14.4" x14ac:dyDescent="0.3">
      <c r="A51"/>
      <c r="B51"/>
      <c r="C51"/>
      <c r="D51"/>
      <c r="E51"/>
      <c r="F51"/>
      <c r="G51"/>
      <c r="H51"/>
      <c r="I51"/>
      <c r="J51" s="48"/>
    </row>
  </sheetData>
  <mergeCells count="16">
    <mergeCell ref="B2:J2"/>
    <mergeCell ref="B50:J50"/>
    <mergeCell ref="C33:J33"/>
    <mergeCell ref="B49:J49"/>
    <mergeCell ref="C6:K6"/>
    <mergeCell ref="B18:J18"/>
    <mergeCell ref="C23:J23"/>
    <mergeCell ref="C24:J24"/>
    <mergeCell ref="C25:J25"/>
    <mergeCell ref="C7:J7"/>
    <mergeCell ref="B11:J11"/>
    <mergeCell ref="C8:J8"/>
    <mergeCell ref="C19:J19"/>
    <mergeCell ref="C20:J20"/>
    <mergeCell ref="C27:J27"/>
    <mergeCell ref="C28:J28"/>
  </mergeCells>
  <printOptions horizontalCentered="1" verticalCentered="1"/>
  <pageMargins left="0" right="0" top="0" bottom="0" header="0" footer="0"/>
  <pageSetup paperSize="9" scale="66" fitToHeight="0"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9"/>
  <dimension ref="A6:O71"/>
  <sheetViews>
    <sheetView windowProtection="1" topLeftCell="A16" workbookViewId="0">
      <selection activeCell="L30" sqref="L30"/>
    </sheetView>
  </sheetViews>
  <sheetFormatPr baseColWidth="10" defaultRowHeight="21" x14ac:dyDescent="0.4"/>
  <cols>
    <col min="1" max="1" width="1.6640625" style="60" customWidth="1"/>
    <col min="2" max="2" width="1.6640625" customWidth="1"/>
    <col min="3" max="3" width="18" customWidth="1"/>
    <col min="4" max="4" width="36" customWidth="1"/>
    <col min="5" max="5" width="23.88671875" bestFit="1" customWidth="1"/>
    <col min="6" max="6" width="22.5546875" customWidth="1"/>
    <col min="7" max="7" width="8.109375" customWidth="1"/>
    <col min="8" max="8" width="1.6640625" customWidth="1"/>
    <col min="9" max="9" width="2.6640625" customWidth="1"/>
    <col min="10" max="10" width="13.5546875" customWidth="1"/>
    <col min="11" max="11" width="16.88671875" bestFit="1" customWidth="1"/>
    <col min="12" max="12" width="23.109375" style="210" customWidth="1"/>
    <col min="13" max="13" width="20.33203125" style="135" bestFit="1" customWidth="1"/>
    <col min="14" max="14" width="11.44140625" style="209" customWidth="1"/>
    <col min="15" max="15" width="36.33203125" style="135" customWidth="1"/>
    <col min="16" max="20" width="11.44140625" customWidth="1"/>
  </cols>
  <sheetData>
    <row r="6" spans="1:7" x14ac:dyDescent="0.4">
      <c r="B6" s="117"/>
      <c r="C6" s="117"/>
      <c r="D6" s="117"/>
      <c r="E6" s="117"/>
      <c r="F6" s="117"/>
      <c r="G6" s="117"/>
    </row>
    <row r="7" spans="1:7" x14ac:dyDescent="0.4">
      <c r="B7" s="117"/>
      <c r="C7" s="117"/>
      <c r="D7" s="117"/>
      <c r="E7" s="117"/>
      <c r="F7" s="117"/>
      <c r="G7" s="117"/>
    </row>
    <row r="8" spans="1:7" ht="17.399999999999999" x14ac:dyDescent="0.3">
      <c r="A8"/>
      <c r="B8" s="117"/>
      <c r="C8" s="427" t="s">
        <v>198</v>
      </c>
      <c r="D8" s="243"/>
      <c r="E8" s="243"/>
      <c r="F8" s="243"/>
      <c r="G8" s="243"/>
    </row>
    <row r="9" spans="1:7" ht="24.6" x14ac:dyDescent="0.3">
      <c r="A9" s="52"/>
      <c r="C9" s="470" t="s">
        <v>138</v>
      </c>
      <c r="D9" s="243"/>
      <c r="E9" s="243"/>
      <c r="F9" s="243"/>
      <c r="G9" s="243"/>
    </row>
    <row r="10" spans="1:7" ht="24.6" x14ac:dyDescent="0.3">
      <c r="A10" s="52"/>
      <c r="C10" s="2"/>
      <c r="D10" s="117"/>
      <c r="E10" s="117"/>
      <c r="F10" s="117"/>
      <c r="G10" s="117"/>
    </row>
    <row r="11" spans="1:7" ht="17.399999999999999" x14ac:dyDescent="0.3">
      <c r="A11"/>
      <c r="C11" s="429" t="s">
        <v>121</v>
      </c>
      <c r="D11" s="243"/>
      <c r="E11" s="243"/>
      <c r="F11" s="243"/>
      <c r="G11" s="243"/>
    </row>
    <row r="12" spans="1:7" ht="17.399999999999999" x14ac:dyDescent="0.3">
      <c r="A12"/>
      <c r="C12" s="429" t="s">
        <v>199</v>
      </c>
      <c r="D12" s="243"/>
      <c r="E12" s="243"/>
      <c r="F12" s="243"/>
      <c r="G12" s="243"/>
    </row>
    <row r="13" spans="1:7" ht="17.399999999999999" x14ac:dyDescent="0.3">
      <c r="A13" s="137"/>
      <c r="C13" s="429" t="s">
        <v>200</v>
      </c>
      <c r="D13" s="243"/>
      <c r="E13" s="243"/>
      <c r="F13" s="243"/>
      <c r="G13" s="243"/>
    </row>
    <row r="14" spans="1:7" ht="14.4" x14ac:dyDescent="0.3">
      <c r="A14"/>
      <c r="C14" s="469"/>
      <c r="D14" s="469"/>
      <c r="E14" s="469"/>
      <c r="F14" s="469"/>
      <c r="G14" s="469"/>
    </row>
    <row r="15" spans="1:7" ht="50.1" customHeight="1" x14ac:dyDescent="0.3">
      <c r="A15"/>
      <c r="C15" s="469"/>
      <c r="D15" s="469"/>
      <c r="E15" s="469"/>
      <c r="F15" s="469"/>
      <c r="G15" s="469"/>
    </row>
    <row r="16" spans="1:7" ht="50.1" customHeight="1" x14ac:dyDescent="0.3">
      <c r="A16"/>
      <c r="C16" s="469"/>
      <c r="D16" s="469"/>
      <c r="E16" s="469"/>
      <c r="F16" s="469"/>
      <c r="G16" s="469"/>
    </row>
    <row r="17" spans="2:15" customFormat="1" ht="24.9" customHeight="1" x14ac:dyDescent="0.3">
      <c r="C17" s="346" t="s">
        <v>0</v>
      </c>
      <c r="D17" s="428"/>
      <c r="E17" s="428"/>
      <c r="F17" s="428"/>
      <c r="G17" s="428"/>
      <c r="L17" s="210"/>
      <c r="M17" s="135"/>
      <c r="N17" s="209"/>
      <c r="O17" s="135"/>
    </row>
    <row r="18" spans="2:15" customFormat="1" ht="24.9" customHeight="1" x14ac:dyDescent="0.3">
      <c r="C18" s="346" t="s">
        <v>1</v>
      </c>
      <c r="D18" s="428"/>
      <c r="E18" s="428"/>
      <c r="F18" s="428"/>
      <c r="G18" s="428"/>
      <c r="J18" s="466" t="s">
        <v>173</v>
      </c>
      <c r="K18" s="243"/>
      <c r="L18" s="243"/>
      <c r="M18" s="243"/>
      <c r="N18" s="243"/>
    </row>
    <row r="19" spans="2:15" customFormat="1" ht="15" customHeight="1" x14ac:dyDescent="0.3">
      <c r="B19" s="49"/>
      <c r="C19" s="346" t="s">
        <v>208</v>
      </c>
      <c r="D19" s="243"/>
      <c r="E19" s="346" t="s">
        <v>209</v>
      </c>
      <c r="F19" s="243"/>
      <c r="L19" s="210"/>
      <c r="M19" s="33"/>
      <c r="N19" s="33"/>
      <c r="O19" s="33"/>
    </row>
    <row r="20" spans="2:15" customFormat="1" ht="15" customHeight="1" x14ac:dyDescent="0.3">
      <c r="C20" s="207">
        <v>43556</v>
      </c>
      <c r="D20" s="7" t="s">
        <v>12</v>
      </c>
      <c r="E20" s="207">
        <v>43558</v>
      </c>
      <c r="F20" s="7" t="s">
        <v>12</v>
      </c>
      <c r="J20" s="209" t="str">
        <f>D20</f>
        <v>BELLE - ETOILE</v>
      </c>
      <c r="K20" s="207">
        <f>C20</f>
        <v>43556</v>
      </c>
      <c r="L20" s="212"/>
      <c r="M20" s="207">
        <f>E20</f>
        <v>43558</v>
      </c>
      <c r="N20" s="212" t="s">
        <v>211</v>
      </c>
      <c r="O20" s="204"/>
    </row>
    <row r="21" spans="2:15" customFormat="1" ht="15" customHeight="1" x14ac:dyDescent="0.3">
      <c r="C21" s="207">
        <v>43563</v>
      </c>
      <c r="D21" s="7" t="s">
        <v>6</v>
      </c>
      <c r="E21" s="207">
        <v>43565</v>
      </c>
      <c r="F21" s="7" t="s">
        <v>6</v>
      </c>
      <c r="J21" s="209" t="str">
        <f t="shared" ref="J21:J33" si="0">D21</f>
        <v>BREGILLE</v>
      </c>
      <c r="K21" s="207">
        <f t="shared" ref="K21:K33" si="1">C21</f>
        <v>43563</v>
      </c>
      <c r="L21" s="212" t="s">
        <v>216</v>
      </c>
      <c r="M21" s="207">
        <f t="shared" ref="M21:M33" si="2">E21</f>
        <v>43565</v>
      </c>
      <c r="N21" s="212" t="s">
        <v>211</v>
      </c>
      <c r="O21" s="117"/>
    </row>
    <row r="22" spans="2:15" customFormat="1" ht="15" customHeight="1" x14ac:dyDescent="0.3">
      <c r="C22" s="207">
        <v>43570</v>
      </c>
      <c r="D22" s="7" t="s">
        <v>2</v>
      </c>
      <c r="E22" s="207">
        <v>43572</v>
      </c>
      <c r="F22" s="7" t="s">
        <v>2</v>
      </c>
      <c r="J22" s="209" t="str">
        <f t="shared" si="0"/>
        <v>TILLEROYES</v>
      </c>
      <c r="K22" s="207">
        <f t="shared" si="1"/>
        <v>43570</v>
      </c>
      <c r="L22" s="212" t="s">
        <v>210</v>
      </c>
      <c r="M22" s="207">
        <f t="shared" si="2"/>
        <v>43572</v>
      </c>
      <c r="N22" s="212"/>
      <c r="O22" s="202"/>
    </row>
    <row r="23" spans="2:15" customFormat="1" ht="15" customHeight="1" x14ac:dyDescent="0.3">
      <c r="C23" s="207">
        <v>43577</v>
      </c>
      <c r="D23" s="116" t="s">
        <v>5</v>
      </c>
      <c r="E23" s="207">
        <v>43579</v>
      </c>
      <c r="F23" s="116" t="s">
        <v>5</v>
      </c>
      <c r="J23" s="209" t="str">
        <f t="shared" si="0"/>
        <v>CHAILLUZ</v>
      </c>
      <c r="K23" s="207">
        <f t="shared" si="1"/>
        <v>43577</v>
      </c>
      <c r="L23" s="212" t="s">
        <v>210</v>
      </c>
      <c r="M23" s="207">
        <f t="shared" si="2"/>
        <v>43579</v>
      </c>
      <c r="N23" s="212" t="s">
        <v>211</v>
      </c>
      <c r="O23" s="202"/>
    </row>
    <row r="24" spans="2:15" customFormat="1" ht="15" customHeight="1" x14ac:dyDescent="0.3">
      <c r="C24" s="207">
        <v>43584</v>
      </c>
      <c r="D24" s="116" t="s">
        <v>12</v>
      </c>
      <c r="E24" s="207">
        <v>43586</v>
      </c>
      <c r="F24" s="116" t="s">
        <v>12</v>
      </c>
      <c r="J24" s="209" t="str">
        <f t="shared" si="0"/>
        <v>BELLE - ETOILE</v>
      </c>
      <c r="K24" s="207">
        <f t="shared" si="1"/>
        <v>43584</v>
      </c>
      <c r="L24" s="212" t="s">
        <v>210</v>
      </c>
      <c r="M24" s="207">
        <f t="shared" si="2"/>
        <v>43586</v>
      </c>
      <c r="N24" s="212"/>
      <c r="O24" s="202"/>
    </row>
    <row r="25" spans="2:15" customFormat="1" ht="15" customHeight="1" x14ac:dyDescent="0.3">
      <c r="C25" s="207">
        <v>43591</v>
      </c>
      <c r="D25" s="7" t="s">
        <v>6</v>
      </c>
      <c r="E25" s="207">
        <v>43593</v>
      </c>
      <c r="F25" s="7" t="s">
        <v>6</v>
      </c>
      <c r="J25" s="209" t="str">
        <f t="shared" si="0"/>
        <v>BREGILLE</v>
      </c>
      <c r="K25" s="207">
        <f t="shared" si="1"/>
        <v>43591</v>
      </c>
      <c r="L25" s="212" t="s">
        <v>216</v>
      </c>
      <c r="M25" s="207">
        <f t="shared" si="2"/>
        <v>43593</v>
      </c>
      <c r="N25" s="212" t="s">
        <v>211</v>
      </c>
      <c r="O25" s="202"/>
    </row>
    <row r="26" spans="2:15" customFormat="1" ht="15" customHeight="1" x14ac:dyDescent="0.3">
      <c r="C26" s="207">
        <v>43598</v>
      </c>
      <c r="D26" s="7" t="s">
        <v>202</v>
      </c>
      <c r="E26" s="134"/>
      <c r="F26" s="134"/>
      <c r="J26" s="209" t="str">
        <f t="shared" si="0"/>
        <v>CHAPELLE DES BUIS ou SAONE</v>
      </c>
      <c r="K26" s="207">
        <f t="shared" si="1"/>
        <v>43598</v>
      </c>
      <c r="L26" s="212"/>
      <c r="M26" s="207"/>
      <c r="N26" s="212"/>
      <c r="O26" s="202"/>
    </row>
    <row r="27" spans="2:15" customFormat="1" ht="15" customHeight="1" x14ac:dyDescent="0.3">
      <c r="C27" s="134"/>
      <c r="D27" s="134"/>
      <c r="E27" s="207">
        <v>43600</v>
      </c>
      <c r="F27" s="7" t="s">
        <v>2</v>
      </c>
      <c r="J27" s="209"/>
      <c r="K27" s="207"/>
      <c r="L27" s="212"/>
      <c r="M27" s="207">
        <f t="shared" si="2"/>
        <v>43600</v>
      </c>
      <c r="N27" s="212" t="s">
        <v>211</v>
      </c>
      <c r="O27" s="202"/>
    </row>
    <row r="28" spans="2:15" customFormat="1" ht="15" customHeight="1" x14ac:dyDescent="0.3">
      <c r="C28" s="207">
        <v>43605</v>
      </c>
      <c r="D28" s="7" t="s">
        <v>2</v>
      </c>
      <c r="E28" s="207">
        <v>43607</v>
      </c>
      <c r="F28" s="116" t="s">
        <v>5</v>
      </c>
      <c r="J28" s="209" t="str">
        <f t="shared" si="0"/>
        <v>TILLEROYES</v>
      </c>
      <c r="K28" s="207">
        <f t="shared" si="1"/>
        <v>43605</v>
      </c>
      <c r="L28" s="212" t="s">
        <v>210</v>
      </c>
      <c r="M28" s="207">
        <f t="shared" si="2"/>
        <v>43607</v>
      </c>
      <c r="N28" s="212"/>
      <c r="O28" s="117"/>
    </row>
    <row r="29" spans="2:15" customFormat="1" ht="15" customHeight="1" x14ac:dyDescent="0.3">
      <c r="C29" s="207">
        <v>43612</v>
      </c>
      <c r="D29" s="116" t="s">
        <v>5</v>
      </c>
      <c r="E29" s="207">
        <v>43614</v>
      </c>
      <c r="F29" s="116" t="s">
        <v>12</v>
      </c>
      <c r="J29" s="209" t="str">
        <f t="shared" si="0"/>
        <v>CHAILLUZ</v>
      </c>
      <c r="K29" s="207">
        <f t="shared" si="1"/>
        <v>43612</v>
      </c>
      <c r="L29" s="212"/>
      <c r="M29" s="207">
        <f t="shared" si="2"/>
        <v>43614</v>
      </c>
      <c r="N29" s="212" t="s">
        <v>211</v>
      </c>
      <c r="O29" s="117"/>
    </row>
    <row r="30" spans="2:15" customFormat="1" ht="15" customHeight="1" x14ac:dyDescent="0.3">
      <c r="C30" s="207">
        <v>43619</v>
      </c>
      <c r="D30" s="116" t="s">
        <v>12</v>
      </c>
      <c r="E30" s="207">
        <v>43621</v>
      </c>
      <c r="F30" s="7" t="s">
        <v>6</v>
      </c>
      <c r="J30" s="209" t="str">
        <f t="shared" si="0"/>
        <v>BELLE - ETOILE</v>
      </c>
      <c r="K30" s="207">
        <f t="shared" si="1"/>
        <v>43619</v>
      </c>
      <c r="L30" s="212"/>
      <c r="M30" s="207">
        <f t="shared" si="2"/>
        <v>43621</v>
      </c>
      <c r="N30" s="212" t="s">
        <v>211</v>
      </c>
      <c r="O30" s="202"/>
    </row>
    <row r="31" spans="2:15" customFormat="1" ht="15" customHeight="1" x14ac:dyDescent="0.3">
      <c r="C31" s="207">
        <v>43626</v>
      </c>
      <c r="D31" s="7" t="s">
        <v>6</v>
      </c>
      <c r="E31" s="207">
        <v>43628</v>
      </c>
      <c r="F31" s="7" t="s">
        <v>2</v>
      </c>
      <c r="J31" s="209" t="str">
        <f t="shared" si="0"/>
        <v>BREGILLE</v>
      </c>
      <c r="K31" s="207">
        <f t="shared" si="1"/>
        <v>43626</v>
      </c>
      <c r="L31" s="212" t="s">
        <v>216</v>
      </c>
      <c r="M31" s="207">
        <f t="shared" si="2"/>
        <v>43628</v>
      </c>
      <c r="N31" s="212" t="s">
        <v>211</v>
      </c>
      <c r="O31" s="205"/>
    </row>
    <row r="32" spans="2:15" customFormat="1" ht="15" customHeight="1" x14ac:dyDescent="0.3">
      <c r="C32" s="207">
        <v>43633</v>
      </c>
      <c r="D32" s="7" t="s">
        <v>2</v>
      </c>
      <c r="E32" s="207">
        <v>43635</v>
      </c>
      <c r="F32" s="116" t="s">
        <v>5</v>
      </c>
      <c r="G32" s="206"/>
      <c r="J32" s="209" t="str">
        <f t="shared" si="0"/>
        <v>TILLEROYES</v>
      </c>
      <c r="K32" s="207">
        <f t="shared" si="1"/>
        <v>43633</v>
      </c>
      <c r="L32" s="212"/>
      <c r="M32" s="207">
        <f t="shared" si="2"/>
        <v>43635</v>
      </c>
      <c r="N32" s="212" t="s">
        <v>211</v>
      </c>
      <c r="O32" s="202"/>
    </row>
    <row r="33" spans="3:15" customFormat="1" ht="15" customHeight="1" x14ac:dyDescent="0.3">
      <c r="C33" s="207">
        <v>43640</v>
      </c>
      <c r="D33" s="116" t="s">
        <v>5</v>
      </c>
      <c r="E33" s="207">
        <v>43642</v>
      </c>
      <c r="F33" s="116" t="s">
        <v>12</v>
      </c>
      <c r="J33" s="209" t="str">
        <f t="shared" si="0"/>
        <v>CHAILLUZ</v>
      </c>
      <c r="K33" s="207">
        <f t="shared" si="1"/>
        <v>43640</v>
      </c>
      <c r="L33" s="212" t="s">
        <v>217</v>
      </c>
      <c r="M33" s="207">
        <f t="shared" si="2"/>
        <v>43642</v>
      </c>
      <c r="N33" s="212" t="s">
        <v>211</v>
      </c>
      <c r="O33" s="202"/>
    </row>
    <row r="34" spans="3:15" customFormat="1" ht="15" customHeight="1" x14ac:dyDescent="0.3">
      <c r="D34" s="50"/>
      <c r="E34" s="115"/>
      <c r="F34" s="115"/>
      <c r="K34" s="201"/>
      <c r="L34" s="208"/>
      <c r="M34" s="202"/>
      <c r="N34" s="203"/>
      <c r="O34" s="202"/>
    </row>
    <row r="35" spans="3:15" customFormat="1" ht="15" customHeight="1" x14ac:dyDescent="0.3">
      <c r="C35" s="468" t="s">
        <v>218</v>
      </c>
      <c r="D35" s="243"/>
      <c r="E35" s="243"/>
      <c r="F35" s="243"/>
      <c r="G35" s="243"/>
      <c r="K35" s="201"/>
      <c r="L35" s="208"/>
      <c r="M35" s="202"/>
      <c r="N35" s="203"/>
      <c r="O35" s="202"/>
    </row>
    <row r="36" spans="3:15" customFormat="1" ht="15" customHeight="1" x14ac:dyDescent="0.3">
      <c r="D36" s="50"/>
      <c r="E36" s="115"/>
      <c r="F36" s="115"/>
      <c r="L36" s="210"/>
      <c r="M36" s="135"/>
      <c r="N36" s="209"/>
      <c r="O36" s="135"/>
    </row>
    <row r="37" spans="3:15" customFormat="1" ht="15" customHeight="1" x14ac:dyDescent="0.3">
      <c r="D37" s="50"/>
      <c r="E37" s="200"/>
      <c r="F37" s="200"/>
      <c r="L37" s="210"/>
      <c r="M37" s="135"/>
      <c r="N37" s="209"/>
      <c r="O37" s="135"/>
    </row>
    <row r="38" spans="3:15" customFormat="1" ht="24.9" customHeight="1" x14ac:dyDescent="0.3">
      <c r="C38" s="467" t="s">
        <v>171</v>
      </c>
      <c r="D38" s="243"/>
      <c r="E38" s="243"/>
      <c r="F38" s="243"/>
      <c r="G38" s="243"/>
      <c r="L38" s="210"/>
      <c r="M38" s="135"/>
      <c r="N38" s="209"/>
      <c r="O38" s="135"/>
    </row>
    <row r="39" spans="3:15" customFormat="1" ht="24.75" customHeight="1" x14ac:dyDescent="0.3">
      <c r="D39" s="33" t="s">
        <v>5</v>
      </c>
      <c r="E39" s="4" t="s">
        <v>39</v>
      </c>
      <c r="F39" s="49"/>
      <c r="L39" s="210"/>
      <c r="M39" s="135"/>
      <c r="N39" s="209"/>
      <c r="O39" s="135"/>
    </row>
    <row r="40" spans="3:15" customFormat="1" ht="24.75" customHeight="1" x14ac:dyDescent="0.3">
      <c r="D40" s="33" t="s">
        <v>41</v>
      </c>
      <c r="E40" s="4" t="s">
        <v>212</v>
      </c>
      <c r="F40" s="49"/>
      <c r="L40" s="210"/>
      <c r="M40" s="135"/>
      <c r="N40" s="209"/>
      <c r="O40" s="135"/>
    </row>
    <row r="41" spans="3:15" customFormat="1" ht="24.75" customHeight="1" x14ac:dyDescent="0.3">
      <c r="D41" s="33" t="s">
        <v>170</v>
      </c>
      <c r="E41" s="4" t="s">
        <v>172</v>
      </c>
      <c r="F41" s="49"/>
      <c r="L41" s="210"/>
      <c r="M41" s="135"/>
      <c r="N41" s="209"/>
      <c r="O41" s="135"/>
    </row>
    <row r="42" spans="3:15" customFormat="1" ht="24.9" customHeight="1" x14ac:dyDescent="0.3">
      <c r="D42" s="33" t="s">
        <v>213</v>
      </c>
      <c r="E42" s="4" t="s">
        <v>214</v>
      </c>
      <c r="F42" s="49"/>
      <c r="L42" s="210"/>
      <c r="M42" s="135"/>
      <c r="N42" s="209"/>
      <c r="O42" s="135"/>
    </row>
    <row r="43" spans="3:15" customFormat="1" ht="24.9" customHeight="1" x14ac:dyDescent="0.3">
      <c r="D43" s="33" t="s">
        <v>6</v>
      </c>
      <c r="E43" s="4" t="s">
        <v>40</v>
      </c>
      <c r="F43" s="49"/>
      <c r="L43" s="210"/>
      <c r="M43" s="135"/>
      <c r="N43" s="209"/>
      <c r="O43" s="135"/>
    </row>
    <row r="44" spans="3:15" customFormat="1" ht="35.1" customHeight="1" x14ac:dyDescent="0.3">
      <c r="D44" s="33" t="s">
        <v>2</v>
      </c>
      <c r="E44" s="4" t="s">
        <v>215</v>
      </c>
      <c r="F44" s="49"/>
      <c r="G44" s="49"/>
      <c r="L44" s="210"/>
      <c r="M44" s="135"/>
      <c r="N44" s="209"/>
      <c r="O44" s="135"/>
    </row>
    <row r="45" spans="3:15" customFormat="1" ht="15.6" x14ac:dyDescent="0.3">
      <c r="C45" s="346" t="s">
        <v>4</v>
      </c>
      <c r="D45" s="428"/>
      <c r="E45" s="428"/>
      <c r="F45" s="428"/>
      <c r="G45" s="428"/>
      <c r="L45" s="210"/>
      <c r="M45" s="135"/>
      <c r="N45" s="209"/>
      <c r="O45" s="135"/>
    </row>
    <row r="46" spans="3:15" customFormat="1" ht="14.4" x14ac:dyDescent="0.3">
      <c r="C46" s="425" t="s">
        <v>10</v>
      </c>
      <c r="D46" s="243"/>
      <c r="E46" s="243"/>
      <c r="F46" s="243"/>
      <c r="G46" s="243"/>
      <c r="L46" s="210"/>
      <c r="M46" s="135"/>
      <c r="N46" s="209"/>
      <c r="O46" s="135"/>
    </row>
    <row r="47" spans="3:15" customFormat="1" ht="14.4" x14ac:dyDescent="0.3">
      <c r="C47" s="425" t="s">
        <v>11</v>
      </c>
      <c r="D47" s="243"/>
      <c r="E47" s="243"/>
      <c r="F47" s="243"/>
      <c r="G47" s="243"/>
      <c r="L47" s="210"/>
      <c r="M47" s="135"/>
      <c r="N47" s="209"/>
      <c r="O47" s="135"/>
    </row>
    <row r="48" spans="3:15" customFormat="1" ht="14.4" x14ac:dyDescent="0.3">
      <c r="C48" s="425" t="s">
        <v>174</v>
      </c>
      <c r="D48" s="243"/>
      <c r="E48" s="243"/>
      <c r="F48" s="243"/>
      <c r="G48" s="243"/>
      <c r="L48" s="210"/>
      <c r="M48" s="135"/>
      <c r="N48" s="209"/>
      <c r="O48" s="135"/>
    </row>
    <row r="49" spans="1:15" s="209" customFormat="1" ht="14.4" x14ac:dyDescent="0.3">
      <c r="C49" s="465" t="s">
        <v>127</v>
      </c>
      <c r="D49" s="466"/>
      <c r="E49" s="466"/>
      <c r="F49" s="466"/>
      <c r="G49" s="466"/>
      <c r="L49" s="210"/>
      <c r="M49" s="211"/>
      <c r="O49" s="211"/>
    </row>
    <row r="50" spans="1:15" ht="14.4" x14ac:dyDescent="0.3">
      <c r="A50"/>
      <c r="C50" s="425" t="s">
        <v>125</v>
      </c>
      <c r="D50" s="243"/>
      <c r="E50" s="243"/>
      <c r="F50" s="243"/>
      <c r="G50" s="243"/>
    </row>
    <row r="51" spans="1:15" ht="14.4" x14ac:dyDescent="0.3">
      <c r="A51"/>
      <c r="C51" s="425" t="s">
        <v>126</v>
      </c>
      <c r="D51" s="243"/>
      <c r="E51" s="243"/>
      <c r="F51" s="243"/>
      <c r="G51" s="243"/>
    </row>
    <row r="52" spans="1:15" ht="14.4" x14ac:dyDescent="0.3">
      <c r="A52"/>
      <c r="C52" s="425" t="s">
        <v>137</v>
      </c>
      <c r="D52" s="243"/>
      <c r="E52" s="243"/>
      <c r="F52" s="243"/>
      <c r="G52" s="243"/>
    </row>
    <row r="53" spans="1:15" s="5" customFormat="1" ht="20.100000000000001" customHeight="1" x14ac:dyDescent="0.25">
      <c r="C53" s="343" t="s">
        <v>46</v>
      </c>
      <c r="D53" s="243"/>
      <c r="E53" s="243"/>
      <c r="F53" s="243"/>
      <c r="G53" s="243"/>
      <c r="L53" s="213"/>
      <c r="M53" s="136"/>
      <c r="N53" s="215"/>
      <c r="O53" s="136"/>
    </row>
    <row r="54" spans="1:15" s="5" customFormat="1" ht="20.100000000000001" customHeight="1" x14ac:dyDescent="0.25">
      <c r="C54" s="343" t="s">
        <v>36</v>
      </c>
      <c r="D54" s="243"/>
      <c r="E54" s="243"/>
      <c r="F54" s="243"/>
      <c r="G54" s="243"/>
      <c r="L54" s="213"/>
      <c r="M54" s="136"/>
      <c r="N54" s="215"/>
      <c r="O54" s="136"/>
    </row>
    <row r="55" spans="1:15" s="142" customFormat="1" ht="44.4" x14ac:dyDescent="0.25">
      <c r="C55" s="464" t="s">
        <v>37</v>
      </c>
      <c r="D55" s="243"/>
      <c r="E55" s="243"/>
      <c r="F55" s="243"/>
      <c r="G55" s="243"/>
      <c r="L55" s="214"/>
      <c r="M55" s="143"/>
      <c r="N55" s="216"/>
      <c r="O55" s="143"/>
    </row>
    <row r="56" spans="1:15" s="5" customFormat="1" ht="30" customHeight="1" x14ac:dyDescent="0.25">
      <c r="C56" s="426" t="s">
        <v>189</v>
      </c>
      <c r="D56" s="243"/>
      <c r="E56" s="243"/>
      <c r="F56" s="243"/>
      <c r="G56" s="243"/>
      <c r="L56" s="213"/>
      <c r="M56" s="136"/>
      <c r="N56" s="215"/>
      <c r="O56" s="136"/>
    </row>
    <row r="57" spans="1:15" s="5" customFormat="1" ht="14.25" customHeight="1" x14ac:dyDescent="0.25">
      <c r="C57" s="343" t="s">
        <v>97</v>
      </c>
      <c r="D57" s="243"/>
      <c r="E57" s="243"/>
      <c r="F57" s="243"/>
      <c r="G57" s="243"/>
      <c r="L57" s="213"/>
      <c r="M57" s="136"/>
      <c r="N57" s="215"/>
      <c r="O57" s="136"/>
    </row>
    <row r="58" spans="1:15" s="5" customFormat="1" ht="20.25" customHeight="1" x14ac:dyDescent="0.25">
      <c r="C58" s="343" t="s">
        <v>38</v>
      </c>
      <c r="D58" s="243"/>
      <c r="E58" s="243"/>
      <c r="F58" s="243"/>
      <c r="G58" s="243"/>
      <c r="L58" s="213"/>
      <c r="M58" s="136"/>
      <c r="N58" s="215"/>
      <c r="O58" s="136"/>
    </row>
    <row r="59" spans="1:15" s="5" customFormat="1" ht="15.6" x14ac:dyDescent="0.25">
      <c r="A59" s="133"/>
      <c r="B59" s="133"/>
      <c r="C59" s="462" t="s">
        <v>98</v>
      </c>
      <c r="D59" s="463"/>
      <c r="E59" s="463"/>
      <c r="F59" s="463"/>
      <c r="G59" s="463"/>
      <c r="L59" s="213"/>
      <c r="M59" s="136"/>
      <c r="N59" s="215"/>
      <c r="O59" s="136"/>
    </row>
    <row r="60" spans="1:15" ht="15.6" x14ac:dyDescent="0.3">
      <c r="A60"/>
      <c r="C60" s="133"/>
      <c r="D60" s="133"/>
    </row>
    <row r="61" spans="1:15" ht="14.4" x14ac:dyDescent="0.3">
      <c r="A61"/>
    </row>
    <row r="62" spans="1:15" ht="14.4" x14ac:dyDescent="0.3">
      <c r="A62"/>
    </row>
    <row r="63" spans="1:15" ht="14.4" x14ac:dyDescent="0.3">
      <c r="A63"/>
    </row>
    <row r="64" spans="1:15" ht="14.4" x14ac:dyDescent="0.3">
      <c r="A64"/>
      <c r="M64"/>
      <c r="O64"/>
    </row>
    <row r="65" spans="1:15" ht="14.4" x14ac:dyDescent="0.3">
      <c r="A65"/>
      <c r="M65"/>
      <c r="O65"/>
    </row>
    <row r="66" spans="1:15" ht="14.4" x14ac:dyDescent="0.3">
      <c r="A66"/>
      <c r="M66"/>
      <c r="O66"/>
    </row>
    <row r="67" spans="1:15" ht="14.4" x14ac:dyDescent="0.3">
      <c r="A67"/>
      <c r="M67"/>
      <c r="O67"/>
    </row>
    <row r="68" spans="1:15" ht="14.4" x14ac:dyDescent="0.3">
      <c r="A68"/>
      <c r="M68"/>
      <c r="O68"/>
    </row>
    <row r="69" spans="1:15" ht="14.4" x14ac:dyDescent="0.3">
      <c r="A69"/>
      <c r="M69"/>
      <c r="O69"/>
    </row>
    <row r="70" spans="1:15" ht="14.4" x14ac:dyDescent="0.3">
      <c r="A70"/>
      <c r="M70"/>
      <c r="O70"/>
    </row>
    <row r="71" spans="1:15" ht="14.4" x14ac:dyDescent="0.3">
      <c r="A71"/>
      <c r="M71"/>
      <c r="O71"/>
    </row>
  </sheetData>
  <mergeCells count="28">
    <mergeCell ref="C8:G8"/>
    <mergeCell ref="C9:G9"/>
    <mergeCell ref="C11:G11"/>
    <mergeCell ref="C12:G12"/>
    <mergeCell ref="C13:G13"/>
    <mergeCell ref="C14:G16"/>
    <mergeCell ref="C19:D19"/>
    <mergeCell ref="E19:F19"/>
    <mergeCell ref="C17:G17"/>
    <mergeCell ref="C18:G18"/>
    <mergeCell ref="J18:N18"/>
    <mergeCell ref="C38:G38"/>
    <mergeCell ref="C45:G45"/>
    <mergeCell ref="C46:G46"/>
    <mergeCell ref="C47:G47"/>
    <mergeCell ref="C35:G35"/>
    <mergeCell ref="C48:G48"/>
    <mergeCell ref="C49:G49"/>
    <mergeCell ref="C50:G50"/>
    <mergeCell ref="C51:G51"/>
    <mergeCell ref="C52:G52"/>
    <mergeCell ref="C58:G58"/>
    <mergeCell ref="C59:G59"/>
    <mergeCell ref="C53:G53"/>
    <mergeCell ref="C54:G54"/>
    <mergeCell ref="C55:G55"/>
    <mergeCell ref="C56:G56"/>
    <mergeCell ref="C57:G5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préparation rando</vt:lpstr>
      <vt:lpstr>vérif calendrier</vt:lpstr>
      <vt:lpstr>activités cyclistes</vt:lpstr>
      <vt:lpstr>activités gymniques</vt:lpstr>
      <vt:lpstr>diff douces</vt:lpstr>
      <vt:lpstr>rando diff 2</vt:lpstr>
      <vt:lpstr>marche nordique v cal</vt:lpstr>
      <vt:lpstr>'activités cyclistes'!Zone_d_impression</vt:lpstr>
      <vt:lpstr>'activités gymniques'!Zone_d_impression</vt:lpstr>
      <vt:lpstr>'diff douces'!Zone_d_impression</vt:lpstr>
      <vt:lpstr>'rando diff 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 LOYE</dc:creator>
  <cp:lastModifiedBy>dominique duffing</cp:lastModifiedBy>
  <cp:lastPrinted>2024-09-23T14:15:09Z</cp:lastPrinted>
  <dcterms:created xsi:type="dcterms:W3CDTF">2017-06-14T05:41:34Z</dcterms:created>
  <dcterms:modified xsi:type="dcterms:W3CDTF">2025-12-02T15:11:46Z</dcterms:modified>
</cp:coreProperties>
</file>